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antonio.gutierrez\Documents\Mis archivos recibidos\"/>
    </mc:Choice>
  </mc:AlternateContent>
  <workbookProtection workbookAlgorithmName="SHA-512" workbookHashValue="BSkAjLGjG90uo4whPsM/l2dHr2TTG4n8OgDdUgF80kfbQeAXgjmg7igzBY5gbXXov8Q3dXUxeqIjkew7SljHVA==" workbookSaltValue="gMHYRh6kmDjRKkEHbuBAhw==" workbookSpinCount="100000" lockStructure="1"/>
  <bookViews>
    <workbookView xWindow="0" yWindow="0" windowWidth="15345" windowHeight="6705"/>
  </bookViews>
  <sheets>
    <sheet name="Cover" sheetId="32" r:id="rId1"/>
    <sheet name="1. Institutional Capacity" sheetId="1" r:id="rId2"/>
    <sheet name="2. Census and Survey P&amp;M" sheetId="2" r:id="rId3"/>
    <sheet name="3. Mapping" sheetId="3" r:id="rId4"/>
    <sheet name="4. Sampling" sheetId="4" r:id="rId5"/>
    <sheet name="5. Quest. Content and Testing" sheetId="5" r:id="rId6"/>
    <sheet name="6. Field Operations" sheetId="6" r:id="rId7"/>
    <sheet name="7. Data Processing" sheetId="7" r:id="rId8"/>
    <sheet name="8. Data Analysis and Evaluation" sheetId="8" r:id="rId9"/>
    <sheet name="9. Data Dissemination" sheetId="9" r:id="rId10"/>
    <sheet name="10. Publicity" sheetId="27" r:id="rId11"/>
    <sheet name="A. Administrative Records" sheetId="23" r:id="rId12"/>
    <sheet name="11. Mobile Data Capture" sheetId="26" r:id="rId13"/>
    <sheet name="Summary of Scores" sheetId="11" r:id="rId14"/>
    <sheet name="Table-ModulesScore" sheetId="28" r:id="rId15"/>
    <sheet name="Chart-ModulesScore" sheetId="29" r:id="rId16"/>
    <sheet name="Chart-InstitutionalCapacity" sheetId="30" r:id="rId17"/>
    <sheet name="GroupCharts-Modules&gt;=2" sheetId="14" r:id="rId18"/>
    <sheet name="IndCharts-Modules&gt;=2" sheetId="21" r:id="rId19"/>
    <sheet name="Chart-SubsectionsScore" sheetId="31" r:id="rId20"/>
    <sheet name="Answer Sheet" sheetId="24" r:id="rId21"/>
    <sheet name="Glossary" sheetId="25" r:id="rId22"/>
  </sheets>
  <definedNames>
    <definedName name="_AMO_UniqueIdentifier" hidden="1">"'384d945d-8f94-4325-a303-a9a1620b787e'"</definedName>
    <definedName name="_ftn1" localSheetId="1">'1. Institutional Capacity'!#REF!</definedName>
    <definedName name="_ftn1" localSheetId="2">'2. Census and Survey P&amp;M'!#REF!</definedName>
    <definedName name="_ftn1" localSheetId="3">'3. Mapping'!#REF!</definedName>
    <definedName name="_ftn1" localSheetId="4">'4. Sampling'!#REF!</definedName>
    <definedName name="_ftn1" localSheetId="5">'5. Quest. Content and Testing'!#REF!</definedName>
    <definedName name="_ftn1" localSheetId="6">'6. Field Operations'!#REF!</definedName>
    <definedName name="_ftn1" localSheetId="7">'7. Data Processing'!#REF!</definedName>
    <definedName name="_ftn1" localSheetId="8">'8. Data Analysis and Evaluation'!#REF!</definedName>
    <definedName name="_ftn1" localSheetId="9">'9. Data Dissemination'!#REF!</definedName>
    <definedName name="_ftn1" localSheetId="11">'A. Administrative Records'!#REF!</definedName>
    <definedName name="_ftn2" localSheetId="1">'1. Institutional Capacity'!#REF!</definedName>
    <definedName name="_ftn2" localSheetId="2">'2. Census and Survey P&amp;M'!#REF!</definedName>
    <definedName name="_ftn2" localSheetId="3">'3. Mapping'!#REF!</definedName>
    <definedName name="_ftn2" localSheetId="4">'4. Sampling'!#REF!</definedName>
    <definedName name="_ftn2" localSheetId="5">'5. Quest. Content and Testing'!#REF!</definedName>
    <definedName name="_ftn2" localSheetId="6">'6. Field Operations'!#REF!</definedName>
    <definedName name="_ftn2" localSheetId="7">'7. Data Processing'!#REF!</definedName>
    <definedName name="_ftn2" localSheetId="8">'8. Data Analysis and Evaluation'!#REF!</definedName>
    <definedName name="_ftn2" localSheetId="9">'9. Data Dissemination'!#REF!</definedName>
    <definedName name="_ftn2" localSheetId="11">'A. Administrative Records'!#REF!</definedName>
    <definedName name="_ftnref1" localSheetId="1">'1. Institutional Capacity'!#REF!</definedName>
    <definedName name="_ftnref1" localSheetId="2">'2. Census and Survey P&amp;M'!#REF!</definedName>
    <definedName name="_ftnref1" localSheetId="3">'3. Mapping'!#REF!</definedName>
    <definedName name="_ftnref1" localSheetId="4">'4. Sampling'!#REF!</definedName>
    <definedName name="_ftnref1" localSheetId="5">'5. Quest. Content and Testing'!#REF!</definedName>
    <definedName name="_ftnref1" localSheetId="6">'6. Field Operations'!#REF!</definedName>
    <definedName name="_ftnref1" localSheetId="7">'7. Data Processing'!#REF!</definedName>
    <definedName name="_ftnref1" localSheetId="8">'8. Data Analysis and Evaluation'!#REF!</definedName>
    <definedName name="_ftnref1" localSheetId="9">'9. Data Dissemination'!#REF!</definedName>
    <definedName name="_ftnref1" localSheetId="11">'A. Administrative Records'!#REF!</definedName>
    <definedName name="_ftnref2" localSheetId="1">'1. Institutional Capacity'!#REF!</definedName>
    <definedName name="_ftnref2" localSheetId="2">'2. Census and Survey P&amp;M'!#REF!</definedName>
    <definedName name="_ftnref2" localSheetId="3">'3. Mapping'!#REF!</definedName>
    <definedName name="_ftnref2" localSheetId="4">'4. Sampling'!#REF!</definedName>
    <definedName name="_ftnref2" localSheetId="5">'5. Quest. Content and Testing'!#REF!</definedName>
    <definedName name="_ftnref2" localSheetId="6">'6. Field Operations'!#REF!</definedName>
    <definedName name="_ftnref2" localSheetId="7">'7. Data Processing'!#REF!</definedName>
    <definedName name="_ftnref2" localSheetId="8">'8. Data Analysis and Evaluation'!#REF!</definedName>
    <definedName name="_ftnref2" localSheetId="9">'9. Data Dissemination'!#REF!</definedName>
    <definedName name="_ftnref2" localSheetId="11">'A. Administrative Records'!#REF!</definedName>
    <definedName name="_xlnm.Print_Area" localSheetId="1">'1. Institutional Capacity'!$A$1:$F$47</definedName>
    <definedName name="_xlnm.Print_Area" localSheetId="10">'10. Publicity'!$A$1:$F$28</definedName>
    <definedName name="_xlnm.Print_Area" localSheetId="12">'11. Mobile Data Capture'!$A$1:$F$29</definedName>
    <definedName name="_xlnm.Print_Area" localSheetId="2">'2. Census and Survey P&amp;M'!$A$1:$F$28</definedName>
    <definedName name="_xlnm.Print_Area" localSheetId="3">'3. Mapping'!$A$1:$F$30</definedName>
    <definedName name="_xlnm.Print_Area" localSheetId="4">'4. Sampling'!$A$1:$F$17</definedName>
    <definedName name="_xlnm.Print_Area" localSheetId="5">'5. Quest. Content and Testing'!$A$1:$F$22</definedName>
    <definedName name="_xlnm.Print_Area" localSheetId="6">'6. Field Operations'!$A$1:$F$22</definedName>
    <definedName name="_xlnm.Print_Area" localSheetId="7">'7. Data Processing'!$A$1:$F$40</definedName>
    <definedName name="_xlnm.Print_Area" localSheetId="8">'8. Data Analysis and Evaluation'!$A$1:$F$29</definedName>
    <definedName name="_xlnm.Print_Area" localSheetId="9">'9. Data Dissemination'!$A$1:$F$35</definedName>
    <definedName name="_xlnm.Print_Area" localSheetId="11">'A. Administrative Records'!$A$1:$F$21</definedName>
    <definedName name="_xlnm.Print_Area" localSheetId="20">'Answer Sheet'!$A$1:$K$111</definedName>
    <definedName name="_xlnm.Print_Area" localSheetId="16">'Chart-InstitutionalCapacity'!$A$1:$R$33</definedName>
    <definedName name="_xlnm.Print_Area" localSheetId="19">'Chart-SubsectionsScore'!$A$1:$T$36</definedName>
    <definedName name="_xlnm.Print_Area" localSheetId="0">Cover!$A$1:$M$40</definedName>
    <definedName name="_xlnm.Print_Area" localSheetId="17">'GroupCharts-Modules&gt;=2'!$A$1:$Q$113</definedName>
    <definedName name="_xlnm.Print_Area" localSheetId="13">'Summary of Scores'!$A$1:$H$124</definedName>
    <definedName name="_xlnm.Print_Titles" localSheetId="1">'1. Institutional Capacity'!$1:$2</definedName>
    <definedName name="_xlnm.Print_Titles" localSheetId="10">'10. Publicity'!$1:$2</definedName>
    <definedName name="_xlnm.Print_Titles" localSheetId="2">'2. Census and Survey P&amp;M'!$1:$2</definedName>
    <definedName name="_xlnm.Print_Titles" localSheetId="3">'3. Mapping'!$1:$2</definedName>
    <definedName name="_xlnm.Print_Titles" localSheetId="4">'4. Sampling'!$1:$2</definedName>
    <definedName name="_xlnm.Print_Titles" localSheetId="5">'5. Quest. Content and Testing'!$1:$2</definedName>
    <definedName name="_xlnm.Print_Titles" localSheetId="6">'6. Field Operations'!$1:$2</definedName>
    <definedName name="_xlnm.Print_Titles" localSheetId="7">'7. Data Processing'!$1:$2</definedName>
    <definedName name="_xlnm.Print_Titles" localSheetId="8">'8. Data Analysis and Evaluation'!$1:$2</definedName>
    <definedName name="_xlnm.Print_Titles" localSheetId="9">'9. Data Dissemination'!$1:$2</definedName>
    <definedName name="_xlnm.Print_Titles" localSheetId="11">'A. Administrative Records'!$1:$2</definedName>
    <definedName name="Z_097E9022_AF9D_4434_84E6_EDF80C187910_.wvu.PrintArea" localSheetId="11" hidden="1">'A. Administrative Records'!$A$1:$F$23</definedName>
    <definedName name="Z_097E9022_AF9D_4434_84E6_EDF80C187910_.wvu.PrintArea" localSheetId="20" hidden="1">'Answer Sheet'!$A$1:$H$77</definedName>
    <definedName name="Z_097E9022_AF9D_4434_84E6_EDF80C187910_.wvu.PrintTitles" localSheetId="11" hidden="1">'A. Administrative Records'!$1:$2</definedName>
    <definedName name="Z_097E9022_AF9D_4434_84E6_EDF80C187910_.wvu.Rows" localSheetId="20" hidden="1">'Answer Sheet'!$5:$5</definedName>
    <definedName name="Z_1DFD8BEA_B4CE_4032_9979_64B08C6B66DB_.wvu.PrintArea" localSheetId="11" hidden="1">'A. Administrative Records'!$A$1:$F$23</definedName>
    <definedName name="Z_1DFD8BEA_B4CE_4032_9979_64B08C6B66DB_.wvu.PrintArea" localSheetId="20" hidden="1">'Answer Sheet'!$A$1:$H$77</definedName>
    <definedName name="Z_1DFD8BEA_B4CE_4032_9979_64B08C6B66DB_.wvu.PrintTitles" localSheetId="11" hidden="1">'A. Administrative Records'!$1:$2</definedName>
    <definedName name="Z_1DFD8BEA_B4CE_4032_9979_64B08C6B66DB_.wvu.Rows" localSheetId="20" hidden="1">'Answer Sheet'!$5:$5</definedName>
  </definedNames>
  <calcPr calcId="162913"/>
  <customWorkbookViews>
    <customWorkbookView name="ElisaR - Personal View" guid="{8C16BFE2-F3D8-422B-8AC6-2E1888F815D6}" mergeInterval="0" personalView="1" maximized="1" windowWidth="1362" windowHeight="592" activeSheetId="1"/>
  </customWorkbookViews>
</workbook>
</file>

<file path=xl/calcChain.xml><?xml version="1.0" encoding="utf-8"?>
<calcChain xmlns="http://schemas.openxmlformats.org/spreadsheetml/2006/main">
  <c r="H21" i="23" l="1"/>
  <c r="G21" i="23"/>
  <c r="H20" i="23"/>
  <c r="G20" i="23"/>
  <c r="H18" i="23"/>
  <c r="G18" i="23"/>
  <c r="H17" i="23"/>
  <c r="G17" i="23"/>
  <c r="H16" i="23"/>
  <c r="G16" i="23"/>
  <c r="H15" i="23"/>
  <c r="G15" i="23"/>
  <c r="H14" i="23"/>
  <c r="G14" i="23"/>
  <c r="H13" i="23"/>
  <c r="G13" i="23"/>
  <c r="H11" i="23"/>
  <c r="G11" i="23"/>
  <c r="H10" i="23"/>
  <c r="G10" i="23"/>
  <c r="H9" i="23"/>
  <c r="G9" i="23"/>
  <c r="H8" i="23"/>
  <c r="G8" i="23"/>
  <c r="H7" i="23"/>
  <c r="G7" i="23"/>
  <c r="H5" i="23"/>
  <c r="G5" i="23"/>
  <c r="H28" i="27"/>
  <c r="G28" i="27"/>
  <c r="H27" i="27"/>
  <c r="G27" i="27"/>
  <c r="H26" i="27"/>
  <c r="G26" i="27"/>
  <c r="H25" i="27"/>
  <c r="G25" i="27"/>
  <c r="H24" i="27"/>
  <c r="G24" i="27"/>
  <c r="H23" i="27"/>
  <c r="G23" i="27"/>
  <c r="H21" i="27"/>
  <c r="G21" i="27"/>
  <c r="H20" i="27"/>
  <c r="G20" i="27"/>
  <c r="H19" i="27"/>
  <c r="G19" i="27"/>
  <c r="H18" i="27"/>
  <c r="G18" i="27"/>
  <c r="H16" i="27"/>
  <c r="G16" i="27"/>
  <c r="H15" i="27"/>
  <c r="G15" i="27"/>
  <c r="H14" i="27"/>
  <c r="G14" i="27"/>
  <c r="H13" i="27"/>
  <c r="G13" i="27"/>
  <c r="H11" i="27"/>
  <c r="G11" i="27"/>
  <c r="H10" i="27"/>
  <c r="G10" i="27"/>
  <c r="H9" i="27"/>
  <c r="G9" i="27"/>
  <c r="H8" i="27"/>
  <c r="G8" i="27"/>
  <c r="H7" i="27"/>
  <c r="G7" i="27"/>
  <c r="H6" i="27"/>
  <c r="G6" i="27"/>
  <c r="H5" i="27"/>
  <c r="G5" i="27"/>
  <c r="H4" i="27"/>
  <c r="G4" i="27"/>
  <c r="H35" i="9"/>
  <c r="G35" i="9"/>
  <c r="H34" i="9"/>
  <c r="G34" i="9"/>
  <c r="H33" i="9"/>
  <c r="G33" i="9"/>
  <c r="H32" i="9"/>
  <c r="G32" i="9"/>
  <c r="H30" i="9"/>
  <c r="G30" i="9"/>
  <c r="H29" i="9"/>
  <c r="G29" i="9"/>
  <c r="H28" i="9"/>
  <c r="G28" i="9"/>
  <c r="H27" i="9"/>
  <c r="G27" i="9"/>
  <c r="H26" i="9"/>
  <c r="G26" i="9"/>
  <c r="H25" i="9"/>
  <c r="G25" i="9"/>
  <c r="H24" i="9"/>
  <c r="G24" i="9"/>
  <c r="H22" i="9"/>
  <c r="G22" i="9"/>
  <c r="H21" i="9"/>
  <c r="G21" i="9"/>
  <c r="H20" i="9"/>
  <c r="G20" i="9"/>
  <c r="H19" i="9"/>
  <c r="G19" i="9"/>
  <c r="H18" i="9"/>
  <c r="G18" i="9"/>
  <c r="H17" i="9"/>
  <c r="G17" i="9"/>
  <c r="H16" i="9"/>
  <c r="G16" i="9"/>
  <c r="H15" i="9"/>
  <c r="G15" i="9"/>
  <c r="H14" i="9"/>
  <c r="G14" i="9"/>
  <c r="H13" i="9"/>
  <c r="G13" i="9"/>
  <c r="H12" i="9"/>
  <c r="G12" i="9"/>
  <c r="H11" i="9"/>
  <c r="G11" i="9"/>
  <c r="H10" i="9"/>
  <c r="G10" i="9"/>
  <c r="H8" i="9"/>
  <c r="G8" i="9"/>
  <c r="H7" i="9"/>
  <c r="G7" i="9"/>
  <c r="H6" i="9"/>
  <c r="G6" i="9"/>
  <c r="H5" i="9"/>
  <c r="G5" i="9"/>
  <c r="H4" i="9"/>
  <c r="G4" i="9"/>
  <c r="H29" i="8"/>
  <c r="G29" i="8"/>
  <c r="H28" i="8"/>
  <c r="G28" i="8"/>
  <c r="H27" i="8"/>
  <c r="G27" i="8"/>
  <c r="H26" i="8"/>
  <c r="G26" i="8"/>
  <c r="H25" i="8"/>
  <c r="G25" i="8"/>
  <c r="H24" i="8"/>
  <c r="G24" i="8"/>
  <c r="H22" i="8"/>
  <c r="G22" i="8"/>
  <c r="H21" i="8"/>
  <c r="G21" i="8"/>
  <c r="H20" i="8"/>
  <c r="G20" i="8"/>
  <c r="H19" i="8"/>
  <c r="G19" i="8"/>
  <c r="H17" i="8"/>
  <c r="G17" i="8"/>
  <c r="H16" i="8"/>
  <c r="G16" i="8"/>
  <c r="H15" i="8"/>
  <c r="G15" i="8"/>
  <c r="H14" i="8"/>
  <c r="G14" i="8"/>
  <c r="H13" i="8"/>
  <c r="G13" i="8"/>
  <c r="H11" i="8"/>
  <c r="G11" i="8"/>
  <c r="H10" i="8"/>
  <c r="G10" i="8"/>
  <c r="H9" i="8"/>
  <c r="G9" i="8"/>
  <c r="H8" i="8"/>
  <c r="G8" i="8"/>
  <c r="H7" i="8"/>
  <c r="G7" i="8"/>
  <c r="H6" i="8"/>
  <c r="G6" i="8"/>
  <c r="H5" i="8"/>
  <c r="G5" i="8"/>
  <c r="H4" i="8"/>
  <c r="G4" i="8"/>
  <c r="H40" i="7"/>
  <c r="G40" i="7"/>
  <c r="H39" i="7"/>
  <c r="G39" i="7"/>
  <c r="H38" i="7"/>
  <c r="G38" i="7"/>
  <c r="H37" i="7"/>
  <c r="G37" i="7"/>
  <c r="H36" i="7"/>
  <c r="G36" i="7"/>
  <c r="H35" i="7"/>
  <c r="G35" i="7"/>
  <c r="H34" i="7"/>
  <c r="G34" i="7"/>
  <c r="H32" i="7"/>
  <c r="G32" i="7"/>
  <c r="H31" i="7"/>
  <c r="G31" i="7"/>
  <c r="H30" i="7"/>
  <c r="G30" i="7"/>
  <c r="H29" i="7"/>
  <c r="G29" i="7"/>
  <c r="H28" i="7"/>
  <c r="G28" i="7"/>
  <c r="H27" i="7"/>
  <c r="G27" i="7"/>
  <c r="H26" i="7"/>
  <c r="G26" i="7"/>
  <c r="H25" i="7"/>
  <c r="G25" i="7"/>
  <c r="H24" i="7"/>
  <c r="G24" i="7"/>
  <c r="H23" i="7"/>
  <c r="G23" i="7"/>
  <c r="H22" i="7"/>
  <c r="G22" i="7"/>
  <c r="H21" i="7"/>
  <c r="G21" i="7"/>
  <c r="H19" i="7"/>
  <c r="G19" i="7"/>
  <c r="H18" i="7"/>
  <c r="G18" i="7"/>
  <c r="H17" i="7"/>
  <c r="G17" i="7"/>
  <c r="H16" i="7"/>
  <c r="G16" i="7"/>
  <c r="H14" i="7"/>
  <c r="G14" i="7"/>
  <c r="H13" i="7"/>
  <c r="G13" i="7"/>
  <c r="H12" i="7"/>
  <c r="G12" i="7"/>
  <c r="H11" i="7"/>
  <c r="G11" i="7"/>
  <c r="H10" i="7"/>
  <c r="G10" i="7"/>
  <c r="H9" i="7"/>
  <c r="G9" i="7"/>
  <c r="H8" i="7"/>
  <c r="G8" i="7"/>
  <c r="H7" i="7"/>
  <c r="G7" i="7"/>
  <c r="H6" i="7"/>
  <c r="G6" i="7"/>
  <c r="H5" i="7"/>
  <c r="G5" i="7"/>
  <c r="H4" i="7"/>
  <c r="G4" i="7"/>
  <c r="H22" i="6"/>
  <c r="G22" i="6"/>
  <c r="H21" i="6"/>
  <c r="G21" i="6"/>
  <c r="H19" i="6"/>
  <c r="G19" i="6"/>
  <c r="H18" i="6"/>
  <c r="G18" i="6"/>
  <c r="H17" i="6"/>
  <c r="G17" i="6"/>
  <c r="H16" i="6"/>
  <c r="G16" i="6"/>
  <c r="H14" i="6"/>
  <c r="G14" i="6"/>
  <c r="H13" i="6"/>
  <c r="G13" i="6"/>
  <c r="H12" i="6"/>
  <c r="G12" i="6"/>
  <c r="H11" i="6"/>
  <c r="G11" i="6"/>
  <c r="H10" i="6"/>
  <c r="G10" i="6"/>
  <c r="H9" i="6"/>
  <c r="G9" i="6"/>
  <c r="H7" i="6"/>
  <c r="G7" i="6"/>
  <c r="H6" i="6"/>
  <c r="G6" i="6"/>
  <c r="H5" i="6"/>
  <c r="G5" i="6"/>
  <c r="H4" i="6"/>
  <c r="G4" i="6"/>
  <c r="H22" i="5"/>
  <c r="G22" i="5"/>
  <c r="H21" i="5"/>
  <c r="G21" i="5"/>
  <c r="H19" i="5"/>
  <c r="G19" i="5"/>
  <c r="H18" i="5"/>
  <c r="G18" i="5"/>
  <c r="H17" i="5"/>
  <c r="G17" i="5"/>
  <c r="H16" i="5"/>
  <c r="G16" i="5"/>
  <c r="H15" i="5"/>
  <c r="G15" i="5"/>
  <c r="H14" i="5"/>
  <c r="G14" i="5"/>
  <c r="H12" i="5"/>
  <c r="G12" i="5"/>
  <c r="H11" i="5"/>
  <c r="G11" i="5"/>
  <c r="H10" i="5"/>
  <c r="G10" i="5"/>
  <c r="H9" i="5"/>
  <c r="G9" i="5"/>
  <c r="H8" i="5"/>
  <c r="G8" i="5"/>
  <c r="H7" i="5"/>
  <c r="G7" i="5"/>
  <c r="H5" i="5"/>
  <c r="G5" i="5"/>
  <c r="H4" i="5"/>
  <c r="G4" i="5"/>
  <c r="H17" i="4"/>
  <c r="G17" i="4"/>
  <c r="H16" i="4"/>
  <c r="G16" i="4"/>
  <c r="H14" i="4"/>
  <c r="G14" i="4"/>
  <c r="H13" i="4"/>
  <c r="G13" i="4"/>
  <c r="H11" i="4"/>
  <c r="G11" i="4"/>
  <c r="H10" i="4"/>
  <c r="G10" i="4"/>
  <c r="H9" i="4"/>
  <c r="G9" i="4"/>
  <c r="H8" i="4"/>
  <c r="G8" i="4"/>
  <c r="H6" i="4"/>
  <c r="G6" i="4"/>
  <c r="H5" i="4"/>
  <c r="G5" i="4"/>
  <c r="H4" i="4"/>
  <c r="G4" i="4"/>
  <c r="H30" i="3"/>
  <c r="G30" i="3"/>
  <c r="H29" i="3"/>
  <c r="G29" i="3"/>
  <c r="H28" i="3"/>
  <c r="G28" i="3"/>
  <c r="H27" i="3"/>
  <c r="G27" i="3"/>
  <c r="H25" i="3"/>
  <c r="G25" i="3"/>
  <c r="H24" i="3"/>
  <c r="G24" i="3"/>
  <c r="H23" i="3"/>
  <c r="G23" i="3"/>
  <c r="H22" i="3"/>
  <c r="G22" i="3"/>
  <c r="H21" i="3"/>
  <c r="G21" i="3"/>
  <c r="H20" i="3"/>
  <c r="G20" i="3"/>
  <c r="H19" i="3"/>
  <c r="G19" i="3"/>
  <c r="H18" i="3"/>
  <c r="G18" i="3"/>
  <c r="H16" i="3"/>
  <c r="G16" i="3"/>
  <c r="H15" i="3"/>
  <c r="G15" i="3"/>
  <c r="H14" i="3"/>
  <c r="G14" i="3"/>
  <c r="H13" i="3"/>
  <c r="G13" i="3"/>
  <c r="H12" i="3"/>
  <c r="G12" i="3"/>
  <c r="H10" i="3"/>
  <c r="G10" i="3"/>
  <c r="H9" i="3"/>
  <c r="G9" i="3"/>
  <c r="H8" i="3"/>
  <c r="G8" i="3"/>
  <c r="H7" i="3"/>
  <c r="G7" i="3"/>
  <c r="H6" i="3"/>
  <c r="G6" i="3"/>
  <c r="H5" i="3"/>
  <c r="G5" i="3"/>
  <c r="H4" i="3"/>
  <c r="G4" i="3"/>
  <c r="H47" i="1"/>
  <c r="G47" i="1"/>
  <c r="H46" i="1"/>
  <c r="G46" i="1"/>
  <c r="H45" i="1"/>
  <c r="G45" i="1"/>
  <c r="H44" i="1"/>
  <c r="G44" i="1"/>
  <c r="H43" i="1"/>
  <c r="G43" i="1"/>
  <c r="H42" i="1"/>
  <c r="G42" i="1"/>
  <c r="H41" i="1"/>
  <c r="G41" i="1"/>
  <c r="H40" i="1"/>
  <c r="G40" i="1"/>
  <c r="H38" i="1"/>
  <c r="G38" i="1"/>
  <c r="H37" i="1"/>
  <c r="G37" i="1"/>
  <c r="H36" i="1"/>
  <c r="G36" i="1"/>
  <c r="H35" i="1"/>
  <c r="G35" i="1"/>
  <c r="H34" i="1"/>
  <c r="G34" i="1"/>
  <c r="H33" i="1"/>
  <c r="G33" i="1"/>
  <c r="H32" i="1"/>
  <c r="G32" i="1"/>
  <c r="H31" i="1"/>
  <c r="G31" i="1"/>
  <c r="H30" i="1"/>
  <c r="G30" i="1"/>
  <c r="H29" i="1"/>
  <c r="G29" i="1"/>
  <c r="H27" i="1"/>
  <c r="G27" i="1"/>
  <c r="H26" i="1"/>
  <c r="G26" i="1"/>
  <c r="H25" i="1"/>
  <c r="G25" i="1"/>
  <c r="H24" i="1"/>
  <c r="G24" i="1"/>
  <c r="H23" i="1"/>
  <c r="G23" i="1"/>
  <c r="H22" i="1"/>
  <c r="G22" i="1"/>
  <c r="H21" i="1"/>
  <c r="G21" i="1"/>
  <c r="H19" i="1"/>
  <c r="G19" i="1"/>
  <c r="H18" i="1"/>
  <c r="G18" i="1"/>
  <c r="H17" i="1"/>
  <c r="G17" i="1"/>
  <c r="H16" i="1"/>
  <c r="G16" i="1"/>
  <c r="H15" i="1"/>
  <c r="G15" i="1"/>
  <c r="H14" i="1"/>
  <c r="G14" i="1"/>
  <c r="H13" i="1"/>
  <c r="G13" i="1"/>
  <c r="H11" i="1"/>
  <c r="G11" i="1"/>
  <c r="H10" i="1"/>
  <c r="G10" i="1"/>
  <c r="H9" i="1"/>
  <c r="G9" i="1"/>
  <c r="H8" i="1"/>
  <c r="G8" i="1"/>
  <c r="H7" i="1"/>
  <c r="G7" i="1"/>
  <c r="H6" i="1"/>
  <c r="G6" i="1"/>
  <c r="H5" i="1"/>
  <c r="G5" i="1"/>
  <c r="H4" i="1"/>
  <c r="G4" i="1"/>
  <c r="H28" i="2"/>
  <c r="G28" i="2"/>
  <c r="H27" i="2"/>
  <c r="G27" i="2"/>
  <c r="H26" i="2"/>
  <c r="G26" i="2"/>
  <c r="H25" i="2"/>
  <c r="G25" i="2"/>
  <c r="G23" i="2"/>
  <c r="G22" i="2"/>
  <c r="G21" i="2"/>
  <c r="G15" i="2"/>
  <c r="G19" i="2"/>
  <c r="G18" i="2"/>
  <c r="G17" i="2"/>
  <c r="G16" i="2"/>
  <c r="H23" i="2" l="1"/>
  <c r="H22" i="2"/>
  <c r="H21" i="2"/>
  <c r="H19" i="2"/>
  <c r="H18" i="2"/>
  <c r="H17" i="2"/>
  <c r="H16" i="2"/>
  <c r="H15" i="2"/>
  <c r="H13" i="2"/>
  <c r="H12" i="2"/>
  <c r="H11" i="2"/>
  <c r="H10" i="2"/>
  <c r="H9" i="2"/>
  <c r="H8" i="2"/>
  <c r="H7" i="2"/>
  <c r="H6" i="2"/>
  <c r="H5" i="2"/>
  <c r="H4" i="2"/>
  <c r="G4" i="2"/>
  <c r="G13" i="2"/>
  <c r="G12" i="2"/>
  <c r="G11" i="2"/>
  <c r="G9" i="2"/>
  <c r="G8" i="2"/>
  <c r="G7" i="2"/>
  <c r="G6" i="2"/>
  <c r="G5" i="2"/>
  <c r="G10" i="2"/>
  <c r="AB18" i="26" l="1"/>
  <c r="AA18" i="26"/>
  <c r="Z18" i="26"/>
  <c r="Y18" i="26"/>
  <c r="X18" i="26"/>
  <c r="W18" i="26"/>
  <c r="V18" i="26"/>
  <c r="U18" i="26"/>
  <c r="T18" i="26"/>
  <c r="S18" i="26"/>
  <c r="R18" i="26"/>
  <c r="Q18" i="26"/>
  <c r="P18" i="26"/>
  <c r="O18" i="26"/>
  <c r="N18" i="26"/>
  <c r="AB17" i="26"/>
  <c r="AA17" i="26"/>
  <c r="Z17" i="26"/>
  <c r="Y17" i="26"/>
  <c r="X17" i="26"/>
  <c r="W17" i="26"/>
  <c r="V17" i="26"/>
  <c r="U17" i="26"/>
  <c r="T17" i="26"/>
  <c r="S17" i="26"/>
  <c r="R17" i="26"/>
  <c r="Q17" i="26"/>
  <c r="P17" i="26"/>
  <c r="O17" i="26"/>
  <c r="N17" i="26"/>
  <c r="AB16" i="26"/>
  <c r="AA16" i="26"/>
  <c r="Z16" i="26"/>
  <c r="Y16" i="26"/>
  <c r="X16" i="26"/>
  <c r="W16" i="26"/>
  <c r="V16" i="26"/>
  <c r="U16" i="26"/>
  <c r="T16" i="26"/>
  <c r="S16" i="26"/>
  <c r="R16" i="26"/>
  <c r="Q16" i="26"/>
  <c r="P16" i="26"/>
  <c r="O16" i="26"/>
  <c r="N16" i="26"/>
  <c r="G35" i="3" l="1"/>
  <c r="F35" i="3"/>
  <c r="D35" i="3"/>
  <c r="C35" i="3"/>
  <c r="G34" i="3"/>
  <c r="F34" i="3"/>
  <c r="D34" i="3"/>
  <c r="C34" i="3"/>
  <c r="N5" i="26" l="1"/>
  <c r="G47" i="7" l="1"/>
  <c r="F47" i="7"/>
  <c r="D47" i="7"/>
  <c r="C47" i="7"/>
  <c r="D51" i="1"/>
  <c r="B29" i="26"/>
  <c r="B28" i="26"/>
  <c r="B25" i="26"/>
  <c r="B24" i="26"/>
  <c r="B23" i="26"/>
  <c r="B22" i="26"/>
  <c r="B21" i="26"/>
  <c r="B19" i="26"/>
  <c r="B18" i="26"/>
  <c r="B17" i="26"/>
  <c r="B16" i="26"/>
  <c r="B14" i="26"/>
  <c r="B13" i="26"/>
  <c r="B12" i="26"/>
  <c r="B11" i="26"/>
  <c r="B10" i="26"/>
  <c r="B9" i="26"/>
  <c r="B8" i="26"/>
  <c r="B7" i="26"/>
  <c r="B6" i="26" l="1"/>
  <c r="B5" i="26"/>
  <c r="B4" i="26"/>
  <c r="B28" i="23" l="1"/>
  <c r="AB29" i="26" l="1"/>
  <c r="AA29" i="26"/>
  <c r="Z29" i="26"/>
  <c r="Y29" i="26"/>
  <c r="X29" i="26"/>
  <c r="W29" i="26"/>
  <c r="V29" i="26"/>
  <c r="U29" i="26"/>
  <c r="T29" i="26"/>
  <c r="S29" i="26"/>
  <c r="R29" i="26"/>
  <c r="Q29" i="26"/>
  <c r="P29" i="26"/>
  <c r="O29" i="26"/>
  <c r="N29" i="26"/>
  <c r="L29" i="26"/>
  <c r="K29" i="26"/>
  <c r="J29" i="26"/>
  <c r="AB28" i="26"/>
  <c r="AA28" i="26"/>
  <c r="Z28" i="26"/>
  <c r="Y28" i="26"/>
  <c r="X28" i="26"/>
  <c r="W28" i="26"/>
  <c r="V28" i="26"/>
  <c r="U28" i="26"/>
  <c r="T28" i="26"/>
  <c r="S28" i="26"/>
  <c r="R28" i="26"/>
  <c r="Q28" i="26"/>
  <c r="P28" i="26"/>
  <c r="O28" i="26"/>
  <c r="N28" i="26"/>
  <c r="L28" i="26"/>
  <c r="K28" i="26"/>
  <c r="J28" i="26"/>
  <c r="AB27" i="26"/>
  <c r="AA27" i="26"/>
  <c r="Z27" i="26"/>
  <c r="Y27" i="26"/>
  <c r="X27" i="26"/>
  <c r="W27" i="26"/>
  <c r="V27" i="26"/>
  <c r="U27" i="26"/>
  <c r="T27" i="26"/>
  <c r="S27" i="26"/>
  <c r="R27" i="26"/>
  <c r="Q27" i="26"/>
  <c r="P27" i="26"/>
  <c r="O27" i="26"/>
  <c r="N27" i="26"/>
  <c r="L27" i="26"/>
  <c r="K27" i="26"/>
  <c r="J27" i="26"/>
  <c r="AB25" i="26"/>
  <c r="AA25" i="26"/>
  <c r="Z25" i="26"/>
  <c r="Y25" i="26"/>
  <c r="X25" i="26"/>
  <c r="W25" i="26"/>
  <c r="V25" i="26"/>
  <c r="U25" i="26"/>
  <c r="T25" i="26"/>
  <c r="S25" i="26"/>
  <c r="R25" i="26"/>
  <c r="Q25" i="26"/>
  <c r="P25" i="26"/>
  <c r="O25" i="26"/>
  <c r="N25" i="26"/>
  <c r="L25" i="26"/>
  <c r="K25" i="26"/>
  <c r="J25" i="26"/>
  <c r="AB24" i="26"/>
  <c r="AA24" i="26"/>
  <c r="Z24" i="26"/>
  <c r="Y24" i="26"/>
  <c r="X24" i="26"/>
  <c r="W24" i="26"/>
  <c r="V24" i="26"/>
  <c r="U24" i="26"/>
  <c r="T24" i="26"/>
  <c r="S24" i="26"/>
  <c r="R24" i="26"/>
  <c r="Q24" i="26"/>
  <c r="P24" i="26"/>
  <c r="O24" i="26"/>
  <c r="N24" i="26"/>
  <c r="L24" i="26"/>
  <c r="K24" i="26"/>
  <c r="J24" i="26"/>
  <c r="AB23" i="26"/>
  <c r="AA23" i="26"/>
  <c r="Z23" i="26"/>
  <c r="Y23" i="26"/>
  <c r="X23" i="26"/>
  <c r="W23" i="26"/>
  <c r="V23" i="26"/>
  <c r="U23" i="26"/>
  <c r="T23" i="26"/>
  <c r="S23" i="26"/>
  <c r="R23" i="26"/>
  <c r="Q23" i="26"/>
  <c r="P23" i="26"/>
  <c r="O23" i="26"/>
  <c r="N23" i="26"/>
  <c r="L23" i="26"/>
  <c r="K23" i="26"/>
  <c r="J23" i="26"/>
  <c r="AB22" i="26"/>
  <c r="AA22" i="26"/>
  <c r="Z22" i="26"/>
  <c r="Y22" i="26"/>
  <c r="X22" i="26"/>
  <c r="W22" i="26"/>
  <c r="V22" i="26"/>
  <c r="U22" i="26"/>
  <c r="T22" i="26"/>
  <c r="S22" i="26"/>
  <c r="R22" i="26"/>
  <c r="Q22" i="26"/>
  <c r="P22" i="26"/>
  <c r="O22" i="26"/>
  <c r="N22" i="26"/>
  <c r="L22" i="26"/>
  <c r="K22" i="26"/>
  <c r="J22" i="26"/>
  <c r="AB21" i="26"/>
  <c r="AA21" i="26"/>
  <c r="Z21" i="26"/>
  <c r="Y21" i="26"/>
  <c r="X21" i="26"/>
  <c r="W21" i="26"/>
  <c r="V21" i="26"/>
  <c r="U21" i="26"/>
  <c r="T21" i="26"/>
  <c r="S21" i="26"/>
  <c r="R21" i="26"/>
  <c r="Q21" i="26"/>
  <c r="P21" i="26"/>
  <c r="O21" i="26"/>
  <c r="N21" i="26"/>
  <c r="L21" i="26"/>
  <c r="K21" i="26"/>
  <c r="J21" i="26"/>
  <c r="AB19" i="26"/>
  <c r="AA19" i="26"/>
  <c r="Z19" i="26"/>
  <c r="Y19" i="26"/>
  <c r="X19" i="26"/>
  <c r="W19" i="26"/>
  <c r="V19" i="26"/>
  <c r="U19" i="26"/>
  <c r="T19" i="26"/>
  <c r="S19" i="26"/>
  <c r="R19" i="26"/>
  <c r="Q19" i="26"/>
  <c r="P19" i="26"/>
  <c r="O19" i="26"/>
  <c r="N19" i="26"/>
  <c r="L19" i="26"/>
  <c r="K19" i="26"/>
  <c r="J19" i="26"/>
  <c r="L18" i="26"/>
  <c r="K18" i="26"/>
  <c r="J18" i="26"/>
  <c r="L17" i="26"/>
  <c r="K17" i="26"/>
  <c r="J17" i="26"/>
  <c r="L16" i="26"/>
  <c r="K16" i="26"/>
  <c r="J16" i="26"/>
  <c r="AB14" i="26"/>
  <c r="AA14" i="26"/>
  <c r="Z14" i="26"/>
  <c r="Y14" i="26"/>
  <c r="X14" i="26"/>
  <c r="W14" i="26"/>
  <c r="V14" i="26"/>
  <c r="U14" i="26"/>
  <c r="T14" i="26"/>
  <c r="S14" i="26"/>
  <c r="R14" i="26"/>
  <c r="Q14" i="26"/>
  <c r="P14" i="26"/>
  <c r="O14" i="26"/>
  <c r="N14" i="26"/>
  <c r="L14" i="26"/>
  <c r="K14" i="26"/>
  <c r="J14" i="26"/>
  <c r="AB13" i="26"/>
  <c r="AA13" i="26"/>
  <c r="Z13" i="26"/>
  <c r="Y13" i="26"/>
  <c r="X13" i="26"/>
  <c r="W13" i="26"/>
  <c r="V13" i="26"/>
  <c r="U13" i="26"/>
  <c r="T13" i="26"/>
  <c r="S13" i="26"/>
  <c r="R13" i="26"/>
  <c r="Q13" i="26"/>
  <c r="P13" i="26"/>
  <c r="O13" i="26"/>
  <c r="N13" i="26"/>
  <c r="L13" i="26"/>
  <c r="K13" i="26"/>
  <c r="J13" i="26"/>
  <c r="AB12" i="26"/>
  <c r="AA12" i="26"/>
  <c r="Z12" i="26"/>
  <c r="Y12" i="26"/>
  <c r="X12" i="26"/>
  <c r="W12" i="26"/>
  <c r="V12" i="26"/>
  <c r="U12" i="26"/>
  <c r="T12" i="26"/>
  <c r="S12" i="26"/>
  <c r="R12" i="26"/>
  <c r="Q12" i="26"/>
  <c r="P12" i="26"/>
  <c r="O12" i="26"/>
  <c r="N12" i="26"/>
  <c r="L12" i="26"/>
  <c r="K12" i="26"/>
  <c r="J12" i="26"/>
  <c r="AB11" i="26"/>
  <c r="AA11" i="26"/>
  <c r="Z11" i="26"/>
  <c r="Y11" i="26"/>
  <c r="X11" i="26"/>
  <c r="W11" i="26"/>
  <c r="V11" i="26"/>
  <c r="U11" i="26"/>
  <c r="T11" i="26"/>
  <c r="S11" i="26"/>
  <c r="R11" i="26"/>
  <c r="Q11" i="26"/>
  <c r="P11" i="26"/>
  <c r="O11" i="26"/>
  <c r="N11" i="26"/>
  <c r="L11" i="26"/>
  <c r="K11" i="26"/>
  <c r="J11" i="26"/>
  <c r="AB10" i="26"/>
  <c r="AA10" i="26"/>
  <c r="Z10" i="26"/>
  <c r="Y10" i="26"/>
  <c r="X10" i="26"/>
  <c r="W10" i="26"/>
  <c r="V10" i="26"/>
  <c r="U10" i="26"/>
  <c r="T10" i="26"/>
  <c r="S10" i="26"/>
  <c r="R10" i="26"/>
  <c r="Q10" i="26"/>
  <c r="P10" i="26"/>
  <c r="O10" i="26"/>
  <c r="N10" i="26"/>
  <c r="L10" i="26"/>
  <c r="K10" i="26"/>
  <c r="J10" i="26"/>
  <c r="AB9" i="26"/>
  <c r="AA9" i="26"/>
  <c r="Z9" i="26"/>
  <c r="Y9" i="26"/>
  <c r="X9" i="26"/>
  <c r="W9" i="26"/>
  <c r="V9" i="26"/>
  <c r="U9" i="26"/>
  <c r="T9" i="26"/>
  <c r="S9" i="26"/>
  <c r="R9" i="26"/>
  <c r="Q9" i="26"/>
  <c r="P9" i="26"/>
  <c r="O9" i="26"/>
  <c r="N9" i="26"/>
  <c r="L9" i="26"/>
  <c r="K9" i="26"/>
  <c r="J9" i="26"/>
  <c r="AB8" i="26"/>
  <c r="AA8" i="26"/>
  <c r="Z8" i="26"/>
  <c r="Y8" i="26"/>
  <c r="X8" i="26"/>
  <c r="W8" i="26"/>
  <c r="V8" i="26"/>
  <c r="U8" i="26"/>
  <c r="T8" i="26"/>
  <c r="S8" i="26"/>
  <c r="R8" i="26"/>
  <c r="Q8" i="26"/>
  <c r="P8" i="26"/>
  <c r="O8" i="26"/>
  <c r="N8" i="26"/>
  <c r="L8" i="26"/>
  <c r="K8" i="26"/>
  <c r="J8" i="26"/>
  <c r="AB7" i="26"/>
  <c r="AA7" i="26"/>
  <c r="Z7" i="26"/>
  <c r="Y7" i="26"/>
  <c r="X7" i="26"/>
  <c r="W7" i="26"/>
  <c r="V7" i="26"/>
  <c r="U7" i="26"/>
  <c r="T7" i="26"/>
  <c r="S7" i="26"/>
  <c r="R7" i="26"/>
  <c r="Q7" i="26"/>
  <c r="P7" i="26"/>
  <c r="O7" i="26"/>
  <c r="N7" i="26"/>
  <c r="L7" i="26"/>
  <c r="K7" i="26"/>
  <c r="J7" i="26"/>
  <c r="AB6" i="26"/>
  <c r="AA6" i="26"/>
  <c r="Z6" i="26"/>
  <c r="Y6" i="26"/>
  <c r="X6" i="26"/>
  <c r="W6" i="26"/>
  <c r="V6" i="26"/>
  <c r="U6" i="26"/>
  <c r="T6" i="26"/>
  <c r="S6" i="26"/>
  <c r="R6" i="26"/>
  <c r="Q6" i="26"/>
  <c r="P6" i="26"/>
  <c r="O6" i="26"/>
  <c r="N6" i="26"/>
  <c r="L6" i="26"/>
  <c r="K6" i="26"/>
  <c r="J6" i="26"/>
  <c r="AB5" i="26"/>
  <c r="AA5" i="26"/>
  <c r="Z5" i="26"/>
  <c r="Y5" i="26"/>
  <c r="X5" i="26"/>
  <c r="W5" i="26"/>
  <c r="V5" i="26"/>
  <c r="U5" i="26"/>
  <c r="T5" i="26"/>
  <c r="S5" i="26"/>
  <c r="R5" i="26"/>
  <c r="Q5" i="26"/>
  <c r="P5" i="26"/>
  <c r="O5" i="26"/>
  <c r="L5" i="26"/>
  <c r="K5" i="26"/>
  <c r="J5" i="26"/>
  <c r="AB4" i="26"/>
  <c r="AA4" i="26"/>
  <c r="Z4" i="26"/>
  <c r="Y4" i="26"/>
  <c r="X4" i="26"/>
  <c r="W4" i="26"/>
  <c r="V4" i="26"/>
  <c r="U4" i="26"/>
  <c r="T4" i="26"/>
  <c r="S4" i="26"/>
  <c r="R4" i="26"/>
  <c r="Q4" i="26"/>
  <c r="P4" i="26"/>
  <c r="O4" i="26"/>
  <c r="N4" i="26"/>
  <c r="L4" i="26"/>
  <c r="K4" i="26"/>
  <c r="J4" i="26"/>
  <c r="B35" i="27"/>
  <c r="B95" i="11" s="1"/>
  <c r="B34" i="27"/>
  <c r="B94" i="11" s="1"/>
  <c r="B33" i="27"/>
  <c r="B93" i="11" s="1"/>
  <c r="B32" i="27"/>
  <c r="B92" i="11" s="1"/>
  <c r="D34" i="27"/>
  <c r="G33" i="27"/>
  <c r="G93" i="11" s="1"/>
  <c r="B32" i="2"/>
  <c r="B20" i="11" s="1"/>
  <c r="G4" i="26"/>
  <c r="H14" i="26"/>
  <c r="H13" i="26"/>
  <c r="F33" i="2"/>
  <c r="F21" i="11" s="1"/>
  <c r="G33" i="2"/>
  <c r="H4" i="26"/>
  <c r="H5" i="26"/>
  <c r="H6" i="26"/>
  <c r="G35" i="2"/>
  <c r="F35" i="2"/>
  <c r="F23" i="11" s="1"/>
  <c r="F34" i="2"/>
  <c r="F22" i="11" s="1"/>
  <c r="H7" i="26"/>
  <c r="H8" i="26"/>
  <c r="G22" i="4"/>
  <c r="H22" i="4" s="1"/>
  <c r="H39" i="11" s="1"/>
  <c r="G24" i="4"/>
  <c r="G41" i="11" s="1"/>
  <c r="F24" i="4"/>
  <c r="F41" i="11" s="1"/>
  <c r="H24" i="4"/>
  <c r="H41" i="11" s="1"/>
  <c r="F27" i="5"/>
  <c r="F48" i="11" s="1"/>
  <c r="G27" i="5"/>
  <c r="H16" i="26"/>
  <c r="H18" i="26"/>
  <c r="H17" i="26"/>
  <c r="G28" i="6"/>
  <c r="H28" i="6" s="1"/>
  <c r="H58" i="11" s="1"/>
  <c r="F29" i="6"/>
  <c r="G29" i="6"/>
  <c r="G59" i="11" s="1"/>
  <c r="H29" i="6"/>
  <c r="H59" i="11" s="1"/>
  <c r="G46" i="7"/>
  <c r="H23" i="26"/>
  <c r="H24" i="26"/>
  <c r="F68" i="11"/>
  <c r="H11" i="26"/>
  <c r="H12" i="26"/>
  <c r="G45" i="7"/>
  <c r="G35" i="8"/>
  <c r="G41" i="9"/>
  <c r="G42" i="9"/>
  <c r="F25" i="23"/>
  <c r="F110" i="11" s="1"/>
  <c r="C35" i="2"/>
  <c r="C23" i="11" s="1"/>
  <c r="G5" i="26"/>
  <c r="G6" i="26"/>
  <c r="G7" i="26"/>
  <c r="G8" i="26"/>
  <c r="C24" i="4"/>
  <c r="C41" i="11"/>
  <c r="C27" i="5"/>
  <c r="C48" i="11" s="1"/>
  <c r="D29" i="5"/>
  <c r="C29" i="5"/>
  <c r="C50" i="11" s="1"/>
  <c r="E29" i="5"/>
  <c r="E50" i="11" s="1"/>
  <c r="C28" i="5"/>
  <c r="C49" i="11" s="1"/>
  <c r="D28" i="5"/>
  <c r="G18" i="26"/>
  <c r="D27" i="6"/>
  <c r="E27" i="6" s="1"/>
  <c r="E57" i="11" s="1"/>
  <c r="G22" i="26"/>
  <c r="G23" i="26"/>
  <c r="G24" i="26"/>
  <c r="G9" i="26"/>
  <c r="G11" i="26"/>
  <c r="G12" i="26"/>
  <c r="C45" i="7"/>
  <c r="C66" i="11" s="1"/>
  <c r="C35" i="8"/>
  <c r="C76" i="11" s="1"/>
  <c r="D35" i="8"/>
  <c r="E35" i="8" s="1"/>
  <c r="E76" i="11" s="1"/>
  <c r="C36" i="8"/>
  <c r="C77" i="11" s="1"/>
  <c r="C34" i="8"/>
  <c r="D34" i="8"/>
  <c r="D40" i="9"/>
  <c r="E40" i="9" s="1"/>
  <c r="C41" i="9"/>
  <c r="C85" i="11" s="1"/>
  <c r="D41" i="9"/>
  <c r="C42" i="9"/>
  <c r="C86" i="11" s="1"/>
  <c r="G13" i="26"/>
  <c r="G14" i="26"/>
  <c r="G21" i="26"/>
  <c r="G25" i="26"/>
  <c r="G19" i="26"/>
  <c r="G16" i="26"/>
  <c r="G17" i="26"/>
  <c r="G27" i="26"/>
  <c r="G28" i="26"/>
  <c r="G29" i="26"/>
  <c r="F53" i="1"/>
  <c r="F12" i="11" s="1"/>
  <c r="D25" i="23"/>
  <c r="D52" i="1"/>
  <c r="C52" i="1"/>
  <c r="C11" i="11" s="1"/>
  <c r="C53" i="1"/>
  <c r="C12" i="11" s="1"/>
  <c r="C54" i="1"/>
  <c r="C13" i="11" s="1"/>
  <c r="D54" i="1"/>
  <c r="C55" i="1"/>
  <c r="C14" i="11" s="1"/>
  <c r="H9" i="26"/>
  <c r="H21" i="26"/>
  <c r="H28" i="26"/>
  <c r="B33" i="2"/>
  <c r="B21" i="11" s="1"/>
  <c r="B34" i="2"/>
  <c r="B22" i="11" s="1"/>
  <c r="B35" i="2"/>
  <c r="B23" i="11" s="1"/>
  <c r="H29" i="26"/>
  <c r="H27" i="26"/>
  <c r="H25" i="26"/>
  <c r="H22" i="26"/>
  <c r="H19" i="26"/>
  <c r="B36" i="26"/>
  <c r="B35" i="26"/>
  <c r="B34" i="26"/>
  <c r="B33" i="26"/>
  <c r="B51" i="1"/>
  <c r="B55" i="1"/>
  <c r="B54" i="1"/>
  <c r="B53" i="1"/>
  <c r="B52" i="1"/>
  <c r="B37" i="3"/>
  <c r="B32" i="11" s="1"/>
  <c r="B36" i="3"/>
  <c r="B31" i="11" s="1"/>
  <c r="B35" i="3"/>
  <c r="B30" i="11"/>
  <c r="B34" i="3"/>
  <c r="B29" i="11" s="1"/>
  <c r="B24" i="4"/>
  <c r="B22" i="4"/>
  <c r="B21" i="4"/>
  <c r="B38" i="11" s="1"/>
  <c r="B23" i="4"/>
  <c r="B29" i="5"/>
  <c r="B50" i="11" s="1"/>
  <c r="B28" i="5"/>
  <c r="B49" i="11" s="1"/>
  <c r="B27" i="5"/>
  <c r="B48" i="11" s="1"/>
  <c r="B26" i="5"/>
  <c r="B27" i="6"/>
  <c r="B57" i="11" s="1"/>
  <c r="B29" i="6"/>
  <c r="B28" i="6"/>
  <c r="B26" i="6"/>
  <c r="B47" i="7"/>
  <c r="B68" i="11" s="1"/>
  <c r="B46" i="7"/>
  <c r="B67" i="11"/>
  <c r="B45" i="7"/>
  <c r="B66" i="11" s="1"/>
  <c r="B44" i="7"/>
  <c r="B36" i="8"/>
  <c r="B35" i="8"/>
  <c r="B34" i="8"/>
  <c r="B75" i="11" s="1"/>
  <c r="B33" i="8"/>
  <c r="B42" i="9"/>
  <c r="B86" i="11" s="1"/>
  <c r="B41" i="9"/>
  <c r="B40" i="9"/>
  <c r="B39" i="9"/>
  <c r="B27" i="23"/>
  <c r="B112" i="11"/>
  <c r="B26" i="23"/>
  <c r="B111" i="11" s="1"/>
  <c r="B25" i="23"/>
  <c r="B110" i="11" s="1"/>
  <c r="B113" i="11"/>
  <c r="B27" i="11"/>
  <c r="C27" i="11"/>
  <c r="D27" i="11"/>
  <c r="E27" i="11"/>
  <c r="F27" i="11"/>
  <c r="G27" i="11"/>
  <c r="H27" i="11"/>
  <c r="B28" i="11"/>
  <c r="C28" i="11"/>
  <c r="D28" i="11"/>
  <c r="E28" i="11"/>
  <c r="F28" i="11"/>
  <c r="G28" i="11"/>
  <c r="H28" i="11"/>
  <c r="D84" i="11"/>
  <c r="D50" i="11"/>
  <c r="B85" i="11"/>
  <c r="B84" i="11"/>
  <c r="B83" i="11"/>
  <c r="B77" i="11"/>
  <c r="B76" i="11"/>
  <c r="B74" i="11"/>
  <c r="B65" i="11"/>
  <c r="B59" i="11"/>
  <c r="B58" i="11"/>
  <c r="B56" i="11"/>
  <c r="B47" i="11"/>
  <c r="B41" i="11"/>
  <c r="B39" i="11"/>
  <c r="B40" i="11"/>
  <c r="B10" i="11"/>
  <c r="B14" i="11"/>
  <c r="B13" i="11"/>
  <c r="B12" i="11"/>
  <c r="B11" i="11"/>
  <c r="C75" i="11"/>
  <c r="F59" i="11"/>
  <c r="F36" i="26" l="1"/>
  <c r="G36" i="26"/>
  <c r="F34" i="26"/>
  <c r="G34" i="26"/>
  <c r="H35" i="2"/>
  <c r="H23" i="11" s="1"/>
  <c r="C34" i="2"/>
  <c r="C22" i="11" s="1"/>
  <c r="D34" i="2"/>
  <c r="D22" i="11" s="1"/>
  <c r="G23" i="11"/>
  <c r="D33" i="2"/>
  <c r="D21" i="11" s="1"/>
  <c r="C33" i="2"/>
  <c r="C21" i="11" s="1"/>
  <c r="C35" i="27"/>
  <c r="C30" i="11"/>
  <c r="G35" i="26"/>
  <c r="F35" i="26"/>
  <c r="C35" i="26"/>
  <c r="C103" i="11" s="1"/>
  <c r="G37" i="3"/>
  <c r="G32" i="11" s="1"/>
  <c r="D36" i="3"/>
  <c r="C36" i="3"/>
  <c r="C31" i="11" s="1"/>
  <c r="F31" i="11"/>
  <c r="G36" i="3"/>
  <c r="F36" i="3"/>
  <c r="G26" i="23"/>
  <c r="F26" i="23"/>
  <c r="F111" i="11" s="1"/>
  <c r="D26" i="23"/>
  <c r="C26" i="23"/>
  <c r="G44" i="7"/>
  <c r="G65" i="11" s="1"/>
  <c r="F44" i="7"/>
  <c r="D44" i="7"/>
  <c r="C44" i="7"/>
  <c r="G26" i="6"/>
  <c r="G56" i="11" s="1"/>
  <c r="G111" i="11"/>
  <c r="F32" i="27"/>
  <c r="F92" i="11" s="1"/>
  <c r="E84" i="11"/>
  <c r="G39" i="9"/>
  <c r="G83" i="11" s="1"/>
  <c r="C33" i="8"/>
  <c r="C74" i="11" s="1"/>
  <c r="D33" i="8"/>
  <c r="F26" i="6"/>
  <c r="F56" i="11" s="1"/>
  <c r="G26" i="5"/>
  <c r="G47" i="11" s="1"/>
  <c r="F26" i="5"/>
  <c r="F47" i="11" s="1"/>
  <c r="D21" i="4"/>
  <c r="D38" i="11" s="1"/>
  <c r="F29" i="11"/>
  <c r="D29" i="11"/>
  <c r="C29" i="11"/>
  <c r="F51" i="1"/>
  <c r="F10" i="11" s="1"/>
  <c r="G27" i="23"/>
  <c r="H27" i="23" s="1"/>
  <c r="H112" i="11" s="1"/>
  <c r="F27" i="23"/>
  <c r="F112" i="11" s="1"/>
  <c r="D32" i="2"/>
  <c r="C32" i="2"/>
  <c r="C20" i="11" s="1"/>
  <c r="G51" i="1"/>
  <c r="H45" i="7"/>
  <c r="H66" i="11" s="1"/>
  <c r="G66" i="11"/>
  <c r="E52" i="1"/>
  <c r="E11" i="11" s="1"/>
  <c r="D11" i="11"/>
  <c r="H42" i="9"/>
  <c r="H86" i="11" s="1"/>
  <c r="G86" i="11"/>
  <c r="G10" i="26"/>
  <c r="C33" i="26" s="1"/>
  <c r="C101" i="11" s="1"/>
  <c r="H10" i="26"/>
  <c r="F104" i="11" s="1"/>
  <c r="C29" i="6"/>
  <c r="C59" i="11" s="1"/>
  <c r="D29" i="6"/>
  <c r="H41" i="9"/>
  <c r="H85" i="11" s="1"/>
  <c r="G85" i="11"/>
  <c r="F29" i="5"/>
  <c r="F50" i="11" s="1"/>
  <c r="G29" i="5"/>
  <c r="H33" i="2"/>
  <c r="H21" i="11" s="1"/>
  <c r="G21" i="11"/>
  <c r="F42" i="9"/>
  <c r="F86" i="11" s="1"/>
  <c r="G36" i="8"/>
  <c r="F36" i="8"/>
  <c r="F77" i="11" s="1"/>
  <c r="F33" i="27"/>
  <c r="F93" i="11" s="1"/>
  <c r="G58" i="11"/>
  <c r="E34" i="8"/>
  <c r="E75" i="11" s="1"/>
  <c r="D75" i="11"/>
  <c r="D23" i="4"/>
  <c r="C23" i="4"/>
  <c r="C40" i="11" s="1"/>
  <c r="F40" i="9"/>
  <c r="F84" i="11" s="1"/>
  <c r="C111" i="11"/>
  <c r="D39" i="9"/>
  <c r="C39" i="9"/>
  <c r="C83" i="11" s="1"/>
  <c r="C28" i="6"/>
  <c r="C58" i="11" s="1"/>
  <c r="G25" i="23"/>
  <c r="D34" i="26"/>
  <c r="C34" i="26"/>
  <c r="C102" i="11" s="1"/>
  <c r="G67" i="11"/>
  <c r="H46" i="7"/>
  <c r="H67" i="11" s="1"/>
  <c r="G55" i="1"/>
  <c r="G34" i="27"/>
  <c r="G94" i="11" s="1"/>
  <c r="C28" i="23"/>
  <c r="C113" i="11" s="1"/>
  <c r="G53" i="1"/>
  <c r="F28" i="23"/>
  <c r="F113" i="11" s="1"/>
  <c r="G28" i="23"/>
  <c r="G21" i="4"/>
  <c r="C51" i="1"/>
  <c r="G39" i="11"/>
  <c r="G112" i="11"/>
  <c r="C25" i="23"/>
  <c r="C110" i="11" s="1"/>
  <c r="D35" i="26"/>
  <c r="E41" i="9"/>
  <c r="E85" i="11" s="1"/>
  <c r="D85" i="11"/>
  <c r="D36" i="8"/>
  <c r="D30" i="11"/>
  <c r="E35" i="3"/>
  <c r="E30" i="11" s="1"/>
  <c r="F28" i="6"/>
  <c r="F58" i="11" s="1"/>
  <c r="D13" i="11"/>
  <c r="E54" i="1"/>
  <c r="E13" i="11" s="1"/>
  <c r="D110" i="11"/>
  <c r="C36" i="26"/>
  <c r="C104" i="11" s="1"/>
  <c r="D36" i="26"/>
  <c r="C65" i="11"/>
  <c r="D46" i="7"/>
  <c r="C46" i="7"/>
  <c r="C67" i="11" s="1"/>
  <c r="C27" i="6"/>
  <c r="C57" i="11" s="1"/>
  <c r="E28" i="5"/>
  <c r="E49" i="11" s="1"/>
  <c r="D49" i="11"/>
  <c r="H35" i="8"/>
  <c r="H76" i="11" s="1"/>
  <c r="G76" i="11"/>
  <c r="D57" i="11"/>
  <c r="D76" i="11"/>
  <c r="F55" i="1"/>
  <c r="F14" i="11" s="1"/>
  <c r="H27" i="5"/>
  <c r="H48" i="11" s="1"/>
  <c r="G48" i="11"/>
  <c r="D27" i="23"/>
  <c r="G54" i="1"/>
  <c r="C68" i="11"/>
  <c r="C26" i="6"/>
  <c r="C56" i="11" s="1"/>
  <c r="G34" i="8"/>
  <c r="F34" i="8"/>
  <c r="F75" i="11" s="1"/>
  <c r="G27" i="6"/>
  <c r="F28" i="5"/>
  <c r="F49" i="11" s="1"/>
  <c r="G23" i="4"/>
  <c r="F23" i="4"/>
  <c r="F40" i="11" s="1"/>
  <c r="F37" i="3"/>
  <c r="F32" i="11" s="1"/>
  <c r="F32" i="2"/>
  <c r="F20" i="11" s="1"/>
  <c r="C27" i="23"/>
  <c r="C112" i="11" s="1"/>
  <c r="G52" i="1"/>
  <c r="F52" i="1"/>
  <c r="F11" i="11" s="1"/>
  <c r="F41" i="9"/>
  <c r="F85" i="11" s="1"/>
  <c r="F39" i="9"/>
  <c r="F83" i="11" s="1"/>
  <c r="D42" i="9"/>
  <c r="D28" i="6"/>
  <c r="D27" i="5"/>
  <c r="D35" i="2"/>
  <c r="G33" i="8"/>
  <c r="F33" i="8"/>
  <c r="F74" i="11" s="1"/>
  <c r="G28" i="5"/>
  <c r="D28" i="23"/>
  <c r="D22" i="4"/>
  <c r="C22" i="4"/>
  <c r="C39" i="11" s="1"/>
  <c r="D37" i="3"/>
  <c r="C37" i="3"/>
  <c r="C32" i="11" s="1"/>
  <c r="D53" i="1"/>
  <c r="F54" i="1"/>
  <c r="F13" i="11" s="1"/>
  <c r="D45" i="7"/>
  <c r="C21" i="4"/>
  <c r="C38" i="11" s="1"/>
  <c r="F65" i="11"/>
  <c r="G32" i="2"/>
  <c r="F35" i="8"/>
  <c r="F76" i="11" s="1"/>
  <c r="F45" i="7"/>
  <c r="F66" i="11" s="1"/>
  <c r="F46" i="7"/>
  <c r="F67" i="11" s="1"/>
  <c r="F30" i="11"/>
  <c r="G34" i="2"/>
  <c r="D24" i="4"/>
  <c r="D55" i="1"/>
  <c r="C40" i="9"/>
  <c r="C84" i="11" s="1"/>
  <c r="D26" i="6"/>
  <c r="D26" i="5"/>
  <c r="C26" i="5"/>
  <c r="C47" i="11" s="1"/>
  <c r="G40" i="9"/>
  <c r="F22" i="4"/>
  <c r="F39" i="11" s="1"/>
  <c r="F27" i="6"/>
  <c r="F57" i="11" s="1"/>
  <c r="F21" i="4"/>
  <c r="F38" i="11" s="1"/>
  <c r="G35" i="27"/>
  <c r="G95" i="11" s="1"/>
  <c r="F34" i="27"/>
  <c r="F94" i="11" s="1"/>
  <c r="F35" i="27"/>
  <c r="F95" i="11" s="1"/>
  <c r="G32" i="27"/>
  <c r="G92" i="11" s="1"/>
  <c r="C34" i="27"/>
  <c r="C94" i="11" s="1"/>
  <c r="D35" i="27"/>
  <c r="D95" i="11" s="1"/>
  <c r="D32" i="27"/>
  <c r="D33" i="27"/>
  <c r="D93" i="11" s="1"/>
  <c r="C33" i="27"/>
  <c r="C93" i="11" s="1"/>
  <c r="C95" i="11"/>
  <c r="D94" i="11"/>
  <c r="C32" i="27"/>
  <c r="C92" i="11" s="1"/>
  <c r="H33" i="27" l="1"/>
  <c r="H93" i="11" s="1"/>
  <c r="E34" i="27"/>
  <c r="E94" i="11" s="1"/>
  <c r="H37" i="26"/>
  <c r="H105" i="11" s="1"/>
  <c r="H103" i="11" s="1"/>
  <c r="D33" i="26"/>
  <c r="E33" i="26" s="1"/>
  <c r="E34" i="2"/>
  <c r="E22" i="11" s="1"/>
  <c r="E33" i="2"/>
  <c r="E21" i="11" s="1"/>
  <c r="H35" i="27"/>
  <c r="H95" i="11" s="1"/>
  <c r="H34" i="27"/>
  <c r="H94" i="11" s="1"/>
  <c r="H37" i="3"/>
  <c r="H32" i="11" s="1"/>
  <c r="E37" i="26"/>
  <c r="E105" i="11" s="1"/>
  <c r="E101" i="11" s="1"/>
  <c r="H26" i="23"/>
  <c r="E25" i="23"/>
  <c r="E110" i="11" s="1"/>
  <c r="E32" i="27"/>
  <c r="H39" i="9"/>
  <c r="E33" i="8"/>
  <c r="E74" i="11" s="1"/>
  <c r="D74" i="11"/>
  <c r="H44" i="7"/>
  <c r="H65" i="11" s="1"/>
  <c r="F102" i="11"/>
  <c r="G103" i="11"/>
  <c r="G102" i="11"/>
  <c r="H26" i="6"/>
  <c r="H56" i="11" s="1"/>
  <c r="H26" i="5"/>
  <c r="H47" i="11" s="1"/>
  <c r="E21" i="4"/>
  <c r="E38" i="11" s="1"/>
  <c r="E34" i="3"/>
  <c r="E29" i="11" s="1"/>
  <c r="E32" i="2"/>
  <c r="E20" i="11" s="1"/>
  <c r="H51" i="1"/>
  <c r="E51" i="1"/>
  <c r="E56" i="1" s="1"/>
  <c r="G10" i="11"/>
  <c r="C10" i="11"/>
  <c r="D20" i="11"/>
  <c r="D10" i="11"/>
  <c r="G49" i="11"/>
  <c r="H28" i="5"/>
  <c r="H54" i="1"/>
  <c r="H13" i="11" s="1"/>
  <c r="G13" i="11"/>
  <c r="D103" i="11"/>
  <c r="E35" i="26"/>
  <c r="E29" i="6"/>
  <c r="E59" i="11" s="1"/>
  <c r="D59" i="11"/>
  <c r="E46" i="7"/>
  <c r="E67" i="11" s="1"/>
  <c r="D67" i="11"/>
  <c r="D83" i="11"/>
  <c r="E39" i="9"/>
  <c r="F103" i="11"/>
  <c r="D14" i="11"/>
  <c r="E55" i="1"/>
  <c r="E14" i="11" s="1"/>
  <c r="H34" i="3"/>
  <c r="G29" i="11"/>
  <c r="D41" i="11"/>
  <c r="E24" i="4"/>
  <c r="E41" i="11" s="1"/>
  <c r="G40" i="11"/>
  <c r="H23" i="4"/>
  <c r="H40" i="11" s="1"/>
  <c r="H47" i="7"/>
  <c r="H68" i="11" s="1"/>
  <c r="G68" i="11"/>
  <c r="E27" i="23"/>
  <c r="E112" i="11" s="1"/>
  <c r="D112" i="11"/>
  <c r="H36" i="8"/>
  <c r="H77" i="11" s="1"/>
  <c r="G77" i="11"/>
  <c r="H33" i="8"/>
  <c r="G74" i="11"/>
  <c r="H27" i="6"/>
  <c r="H57" i="11" s="1"/>
  <c r="G57" i="11"/>
  <c r="D31" i="11"/>
  <c r="E36" i="3"/>
  <c r="G12" i="11"/>
  <c r="H53" i="1"/>
  <c r="H12" i="11" s="1"/>
  <c r="D40" i="11"/>
  <c r="E23" i="4"/>
  <c r="E40" i="11" s="1"/>
  <c r="H35" i="3"/>
  <c r="H30" i="11" s="1"/>
  <c r="G30" i="11"/>
  <c r="E45" i="7"/>
  <c r="E66" i="11" s="1"/>
  <c r="D66" i="11"/>
  <c r="E22" i="4"/>
  <c r="D39" i="11"/>
  <c r="E35" i="2"/>
  <c r="E23" i="11" s="1"/>
  <c r="D23" i="11"/>
  <c r="G11" i="11"/>
  <c r="H52" i="1"/>
  <c r="H11" i="11" s="1"/>
  <c r="D47" i="11"/>
  <c r="E26" i="5"/>
  <c r="D113" i="11"/>
  <c r="E28" i="23"/>
  <c r="E113" i="11" s="1"/>
  <c r="D48" i="11"/>
  <c r="E27" i="5"/>
  <c r="E48" i="11" s="1"/>
  <c r="H34" i="8"/>
  <c r="H75" i="11" s="1"/>
  <c r="G75" i="11"/>
  <c r="H36" i="3"/>
  <c r="H31" i="11" s="1"/>
  <c r="G31" i="11"/>
  <c r="G20" i="11"/>
  <c r="H32" i="2"/>
  <c r="G22" i="11"/>
  <c r="H34" i="2"/>
  <c r="H22" i="11" s="1"/>
  <c r="E37" i="3"/>
  <c r="E32" i="11" s="1"/>
  <c r="D32" i="11"/>
  <c r="E34" i="26"/>
  <c r="D102" i="11"/>
  <c r="G84" i="11"/>
  <c r="H40" i="9"/>
  <c r="D56" i="11"/>
  <c r="E26" i="6"/>
  <c r="E53" i="1"/>
  <c r="E12" i="11" s="1"/>
  <c r="D12" i="11"/>
  <c r="D58" i="11"/>
  <c r="E28" i="6"/>
  <c r="E58" i="11" s="1"/>
  <c r="D65" i="11"/>
  <c r="E44" i="7"/>
  <c r="E36" i="8"/>
  <c r="E77" i="11" s="1"/>
  <c r="D77" i="11"/>
  <c r="H21" i="4"/>
  <c r="G38" i="11"/>
  <c r="G14" i="11"/>
  <c r="H55" i="1"/>
  <c r="H14" i="11" s="1"/>
  <c r="D111" i="11"/>
  <c r="E26" i="23"/>
  <c r="H29" i="5"/>
  <c r="H50" i="11" s="1"/>
  <c r="G50" i="11"/>
  <c r="G33" i="26"/>
  <c r="E42" i="9"/>
  <c r="E86" i="11" s="1"/>
  <c r="D86" i="11"/>
  <c r="D68" i="11"/>
  <c r="E47" i="7"/>
  <c r="E68" i="11" s="1"/>
  <c r="E36" i="26"/>
  <c r="D104" i="11"/>
  <c r="H28" i="23"/>
  <c r="H113" i="11" s="1"/>
  <c r="G113" i="11"/>
  <c r="H25" i="23"/>
  <c r="G110" i="11"/>
  <c r="F33" i="26"/>
  <c r="F101" i="11" s="1"/>
  <c r="E35" i="27"/>
  <c r="E95" i="11" s="1"/>
  <c r="E33" i="27"/>
  <c r="E93" i="11" s="1"/>
  <c r="H32" i="27"/>
  <c r="D92" i="11"/>
  <c r="D101" i="11" l="1"/>
  <c r="E43" i="9"/>
  <c r="H121" i="11"/>
  <c r="H56" i="1"/>
  <c r="H15" i="11" s="1"/>
  <c r="E92" i="11"/>
  <c r="E36" i="27"/>
  <c r="E96" i="11" s="1"/>
  <c r="D13" i="28" s="1"/>
  <c r="H92" i="11"/>
  <c r="H36" i="27"/>
  <c r="H96" i="11" s="1"/>
  <c r="C13" i="28" s="1"/>
  <c r="H111" i="11"/>
  <c r="H29" i="23"/>
  <c r="H114" i="11" s="1"/>
  <c r="C15" i="28" s="1"/>
  <c r="E111" i="11"/>
  <c r="E29" i="23"/>
  <c r="E114" i="11" s="1"/>
  <c r="D15" i="28" s="1"/>
  <c r="H84" i="11"/>
  <c r="H43" i="9"/>
  <c r="H87" i="11" s="1"/>
  <c r="C12" i="28" s="1"/>
  <c r="H83" i="11"/>
  <c r="H101" i="11"/>
  <c r="H102" i="11"/>
  <c r="H120" i="11" s="1"/>
  <c r="H34" i="26"/>
  <c r="C14" i="28"/>
  <c r="H104" i="11"/>
  <c r="H122" i="11" s="1"/>
  <c r="E102" i="11"/>
  <c r="E104" i="11"/>
  <c r="G122" i="11" s="1"/>
  <c r="D14" i="28"/>
  <c r="E103" i="11"/>
  <c r="H30" i="6"/>
  <c r="H60" i="11" s="1"/>
  <c r="C9" i="28" s="1"/>
  <c r="H35" i="26"/>
  <c r="E36" i="2"/>
  <c r="E24" i="11" s="1"/>
  <c r="H10" i="11"/>
  <c r="H110" i="11"/>
  <c r="G101" i="11"/>
  <c r="H33" i="26"/>
  <c r="E30" i="6"/>
  <c r="E60" i="11" s="1"/>
  <c r="D9" i="28" s="1"/>
  <c r="E56" i="11"/>
  <c r="H20" i="11"/>
  <c r="H36" i="2"/>
  <c r="H24" i="11" s="1"/>
  <c r="E83" i="11"/>
  <c r="E87" i="11"/>
  <c r="D12" i="28" s="1"/>
  <c r="G104" i="11"/>
  <c r="H36" i="26"/>
  <c r="H49" i="11"/>
  <c r="H30" i="5"/>
  <c r="H51" i="11" s="1"/>
  <c r="C8" i="28" s="1"/>
  <c r="C4" i="28"/>
  <c r="F4" i="11"/>
  <c r="H25" i="4"/>
  <c r="H42" i="11" s="1"/>
  <c r="C7" i="28" s="1"/>
  <c r="H38" i="11"/>
  <c r="E37" i="8"/>
  <c r="E78" i="11" s="1"/>
  <c r="D11" i="28" s="1"/>
  <c r="E65" i="11"/>
  <c r="E48" i="7"/>
  <c r="E69" i="11" s="1"/>
  <c r="D10" i="28" s="1"/>
  <c r="E25" i="4"/>
  <c r="E42" i="11" s="1"/>
  <c r="D7" i="28" s="1"/>
  <c r="E39" i="11"/>
  <c r="H74" i="11"/>
  <c r="H37" i="8"/>
  <c r="H78" i="11" s="1"/>
  <c r="C11" i="28" s="1"/>
  <c r="H29" i="11"/>
  <c r="H38" i="3"/>
  <c r="H33" i="11" s="1"/>
  <c r="C6" i="28" s="1"/>
  <c r="E15" i="11"/>
  <c r="E10" i="11"/>
  <c r="H48" i="7"/>
  <c r="H69" i="11" s="1"/>
  <c r="C10" i="28" s="1"/>
  <c r="E47" i="11"/>
  <c r="E30" i="5"/>
  <c r="E51" i="11" s="1"/>
  <c r="D8" i="28" s="1"/>
  <c r="E31" i="11"/>
  <c r="E38" i="3"/>
  <c r="E33" i="11" s="1"/>
  <c r="D6" i="28" s="1"/>
  <c r="G121" i="11" l="1"/>
  <c r="G120" i="11"/>
  <c r="G119" i="11"/>
  <c r="H119" i="11"/>
  <c r="G123" i="11"/>
  <c r="E4" i="11" s="1"/>
  <c r="D5" i="28"/>
  <c r="H123" i="11"/>
  <c r="G4" i="11" s="1"/>
  <c r="C5" i="28"/>
  <c r="D4" i="28"/>
  <c r="D4" i="11"/>
</calcChain>
</file>

<file path=xl/sharedStrings.xml><?xml version="1.0" encoding="utf-8"?>
<sst xmlns="http://schemas.openxmlformats.org/spreadsheetml/2006/main" count="2518" uniqueCount="1551">
  <si>
    <t>Legislation that monitors use of ALL sources of administrative data is in place and is followed</t>
    <phoneticPr fontId="46" type="noConversion"/>
  </si>
  <si>
    <t>SOME of the registers exist in an integrated system</t>
    <phoneticPr fontId="46" type="noConversion"/>
  </si>
  <si>
    <t>A.7</t>
    <phoneticPr fontId="46" type="noConversion"/>
  </si>
  <si>
    <t>A.8</t>
    <phoneticPr fontId="46" type="noConversion"/>
  </si>
  <si>
    <t>A.9</t>
    <phoneticPr fontId="46" type="noConversion"/>
  </si>
  <si>
    <t>A.10</t>
    <phoneticPr fontId="46" type="noConversion"/>
  </si>
  <si>
    <t>A.11</t>
    <phoneticPr fontId="46" type="noConversion"/>
  </si>
  <si>
    <t>A.12</t>
    <phoneticPr fontId="46" type="noConversion"/>
  </si>
  <si>
    <t>A.13</t>
    <phoneticPr fontId="46" type="noConversion"/>
  </si>
  <si>
    <t>A.14</t>
    <phoneticPr fontId="46" type="noConversion"/>
  </si>
  <si>
    <t>7.1</t>
    <phoneticPr fontId="0" type="noConversion"/>
  </si>
  <si>
    <t>7.2</t>
    <phoneticPr fontId="0" type="noConversion"/>
  </si>
  <si>
    <t>7.3</t>
    <phoneticPr fontId="0" type="noConversion"/>
  </si>
  <si>
    <t>The calendar is not adjusted to the availability of administrative records</t>
  </si>
  <si>
    <t>The elements or units used by administrative records databases correspond directly to the definition of elements or units used in administrative records</t>
  </si>
  <si>
    <t>The inventory includes very little information to classify the data</t>
  </si>
  <si>
    <t>Procedures exist to report political or administrative pressure when producing and disseminating statistical information</t>
    <phoneticPr fontId="0" type="noConversion"/>
  </si>
  <si>
    <t>Procedures exist and employees are trained regularly in how to use them</t>
    <phoneticPr fontId="0" type="noConversion"/>
  </si>
  <si>
    <t>Procedures exist but employees are only trained periodically in how to use them</t>
    <phoneticPr fontId="0" type="noConversion"/>
  </si>
  <si>
    <t>Procedures exist but employees are not trained in how to use them</t>
    <phoneticPr fontId="0" type="noConversion"/>
  </si>
  <si>
    <t>The are no such procedures</t>
    <phoneticPr fontId="0" type="noConversion"/>
  </si>
  <si>
    <t>There is no metadada from administrative records databases</t>
  </si>
  <si>
    <t>There is national legislation that guarantees that members of the National Statistical System (NSS) are able to access and use administrative records for statistical purposes</t>
  </si>
  <si>
    <t>There is an integrated system of administrative record databases</t>
  </si>
  <si>
    <t xml:space="preserve">There is a quality control system that is followed </t>
  </si>
  <si>
    <t>There is a quality control system that is almost always followed</t>
  </si>
  <si>
    <t>There is a quality control system but it is rarely followed</t>
  </si>
  <si>
    <t>There is no quality control system</t>
  </si>
  <si>
    <t>The statistical production calendar for products that use administrative records is established following the availability of administrative records</t>
  </si>
  <si>
    <t>Yes, in all cases</t>
  </si>
  <si>
    <t>Yes, in almost all cases</t>
  </si>
  <si>
    <t>The NSO has established an appropriate coding system to facilitate the reconciliation or matching work between different sources of administrative registers</t>
  </si>
  <si>
    <t>There is a identifying code that is common to ALL registers</t>
  </si>
  <si>
    <t>There is a identifying code that is common to ALMOST ALL registers</t>
  </si>
  <si>
    <t>There is a identifying code that is common to SOME registers</t>
  </si>
  <si>
    <t>There is NO identifying code that is common to registers</t>
  </si>
  <si>
    <t>The classification systems used by administrative records databases are the same as those used by administrative records and are applied in the same way</t>
  </si>
  <si>
    <t>No, but conversion tables exits to transform them for statistical use</t>
  </si>
  <si>
    <t>No, but general criteria are used to adapt them for statistical use</t>
  </si>
  <si>
    <t>No, they are all different and applied in various ways</t>
  </si>
  <si>
    <t>No, they are different</t>
  </si>
  <si>
    <t>Yes, the inventory includes all the information necessary to classify the data</t>
  </si>
  <si>
    <t>The inventory only includes some of the necessary information to classify the data</t>
  </si>
  <si>
    <t>There is no inventory of administrative records sources</t>
  </si>
  <si>
    <t>Legislation is in place that monitors the use of administrative data and it is followed</t>
  </si>
  <si>
    <t>Legislation that monitors use of SOME sources of administrative data is in place and is followed</t>
  </si>
  <si>
    <t>Legislation that monitors use of ALMOST ALL sources of administrative data is in place and is followed</t>
  </si>
  <si>
    <t>There is no legislation that monitors the use of sources of administrative data</t>
  </si>
  <si>
    <t>The legislation exists and is followed</t>
  </si>
  <si>
    <t>The legislation exists but is not followed in all cases</t>
  </si>
  <si>
    <t>The legislation does not exist but the records can be accessed for statistical purposes</t>
  </si>
  <si>
    <t>Administrative records that are used for statistical purposes are part of an integrated system of administrative record databases. This ensures that all administrative data can be used efficiently</t>
  </si>
  <si>
    <t>There is no system of administrative records databases</t>
  </si>
  <si>
    <t>The NSO has established basic administrative records databases, in a modular format, in order to have an integrated system of administrative records. For example, the following registers exist: population register, economic and occupational activity register, business register, and property register</t>
  </si>
  <si>
    <t>ALL the registers exist in an integrated system</t>
  </si>
  <si>
    <t>ONE of the registers exists in an integrated system</t>
  </si>
  <si>
    <t>NONE of the registers exists in an integrated system</t>
  </si>
  <si>
    <t>The NSO has experts in these areas but they are contracted</t>
  </si>
  <si>
    <t>The NSO does NOT have permanent or contracted experts in these areas</t>
  </si>
  <si>
    <t>The NSO has an established method for keeping an up-to-date assessment of the state of the administrative records it uses with the most frequency, including evaluation of the: method and instrument of data collection, the process of data collection, the way data was handled, and the processing and organization of the databases</t>
  </si>
  <si>
    <t>The assessment includes all of the listed elements but only for most of the important administrative records</t>
  </si>
  <si>
    <t>There is only a general assessment for some administrative records that are used frequently</t>
  </si>
  <si>
    <t>The assessment includes all of the listed elements for administrative records that are used most frequently</t>
  </si>
  <si>
    <t>There is no assessment of the administrative records that are used most frequently</t>
  </si>
  <si>
    <t>1.38</t>
  </si>
  <si>
    <t>1.39</t>
  </si>
  <si>
    <t>1.40</t>
  </si>
  <si>
    <t>2.20</t>
  </si>
  <si>
    <t>7.28</t>
  </si>
  <si>
    <t>8.23</t>
  </si>
  <si>
    <t>9.27</t>
  </si>
  <si>
    <t>9.28</t>
  </si>
  <si>
    <t>9.29</t>
  </si>
  <si>
    <t>NSO has data visualization specialists but they are contracted</t>
  </si>
  <si>
    <t>NSO does not have permanent or contracted staff specialized in data visualization</t>
  </si>
  <si>
    <t>NSO has a list of high priority data users with specific data needs</t>
  </si>
  <si>
    <t>NSO has a list of some high priority data users with specific data needs</t>
  </si>
  <si>
    <t>The list of high priority data users exists but it does not identify specific data needs</t>
  </si>
  <si>
    <t>A list of high priority data users does not exist</t>
  </si>
  <si>
    <t>Descriptive data and thematic reports are published for all surveys</t>
  </si>
  <si>
    <t>There are some surveys for which no data is published</t>
  </si>
  <si>
    <t>Data processing methods are evaluated to try to minimize the amount of time between enumeration and data dissemination, while ensuring data quality</t>
  </si>
  <si>
    <t>Methods are evaluated for ALL censuses and surveys</t>
  </si>
  <si>
    <t>Methods are evaluated for MOST censuses and surveys</t>
  </si>
  <si>
    <t>Methods are evaluated for SOME censuses and surveys</t>
  </si>
  <si>
    <t>For each new survey, the information available through administrative records is evaluated to demonstrate that they are inadequate to fill the needs of the new survey</t>
  </si>
  <si>
    <t>Evidence is evaluated for ALL new surveys</t>
  </si>
  <si>
    <t>Evidence is evaluated for MOST new surveys</t>
  </si>
  <si>
    <t>Evidence is evaluated for SOME new surveys</t>
  </si>
  <si>
    <t>Employees are financially supported and given time to do relevant analytical work, publish, and present at seminars/ conferences</t>
  </si>
  <si>
    <t>Employees are encouraged to do relevant analytical work, publish, and present at seminars/ conferences but either not given time OR not supported financially</t>
  </si>
  <si>
    <t>The law exists and is followed</t>
  </si>
  <si>
    <t>The law exists but is not followed</t>
  </si>
  <si>
    <t>Current legislation specifies the following concerning the head of the NSO: the selection process, job requirements, term limits, and the causes for dismissal</t>
  </si>
  <si>
    <t>The legislation does NOT exist</t>
  </si>
  <si>
    <t>Data confidentiality training exists and covers: the role of the public's cooperation and trust, prohibition of browsing data without authorization, and the protection of human research participants</t>
  </si>
  <si>
    <t>Training concerning ethics in statistics exists and covers the importance of producing and disseminating reliable statistics</t>
  </si>
  <si>
    <t xml:space="preserve">Training exists and is given to all staff involved in data production and dissemination </t>
  </si>
  <si>
    <t>Training does not exist but some guidance is given to staff regarding ethics in statistics</t>
  </si>
  <si>
    <t xml:space="preserve">(TASC) </t>
  </si>
  <si>
    <t>Tool for Assessing</t>
  </si>
  <si>
    <t>Statistical Capacity</t>
  </si>
  <si>
    <t>The U.S. Census Bureau's</t>
  </si>
  <si>
    <t>A.1</t>
  </si>
  <si>
    <t>A.2</t>
  </si>
  <si>
    <t>A.3</t>
  </si>
  <si>
    <t>A.4</t>
  </si>
  <si>
    <t>A.5</t>
  </si>
  <si>
    <t>A.6</t>
  </si>
  <si>
    <t>A. Administrative Records</t>
  </si>
  <si>
    <t>Individual Score</t>
  </si>
  <si>
    <t>GPS</t>
  </si>
  <si>
    <t>Global Positioning System</t>
  </si>
  <si>
    <t>N/A</t>
  </si>
  <si>
    <t>PDF</t>
  </si>
  <si>
    <t>Portable Document Format</t>
  </si>
  <si>
    <t>SAS</t>
  </si>
  <si>
    <t>SPSS</t>
  </si>
  <si>
    <t>TASC</t>
  </si>
  <si>
    <t>International Programs Center for Technical Assistance</t>
  </si>
  <si>
    <t>Population Division</t>
  </si>
  <si>
    <t>4600 Silver Hill Road</t>
  </si>
  <si>
    <t>Washington, D.C. 20233</t>
  </si>
  <si>
    <t>Email: ipcta@lists.census.gov</t>
  </si>
  <si>
    <t>PED</t>
  </si>
  <si>
    <t>Portable Electronic Device</t>
  </si>
  <si>
    <t>PES</t>
  </si>
  <si>
    <t>Post-Enumeration Survey</t>
  </si>
  <si>
    <t>PEC</t>
  </si>
  <si>
    <t>Post-Enumeration Check</t>
  </si>
  <si>
    <t>NSO</t>
  </si>
  <si>
    <t>National Statistical Office</t>
  </si>
  <si>
    <t>Not Applicable</t>
  </si>
  <si>
    <t>UN</t>
  </si>
  <si>
    <t>United Nations</t>
  </si>
  <si>
    <t>Statistical Analysis System, a data analysis software</t>
  </si>
  <si>
    <t>NSS</t>
  </si>
  <si>
    <t>National Statistical System</t>
  </si>
  <si>
    <t>GIS</t>
  </si>
  <si>
    <t>Geographic Information System</t>
  </si>
  <si>
    <t>Statistical Package for the Social Sciences, a data analysis software</t>
  </si>
  <si>
    <t>Tool for Assessing Statistical Capacity</t>
  </si>
  <si>
    <t>PII</t>
  </si>
  <si>
    <t>Personally Identifiable Information</t>
  </si>
  <si>
    <t>ACRONYM GLOSSARY</t>
  </si>
  <si>
    <t>For inquiries and additional information, contact:</t>
  </si>
  <si>
    <t>http://www.census.gov/population/international/</t>
  </si>
  <si>
    <t xml:space="preserve">Demographic analysis is conducted and ALL of the data used is fully independent from the census </t>
  </si>
  <si>
    <t>Demographic analysis is conducted and all of the data used is fully independent from the Census (e.g., all data is from administrative registers such as a vital registration)                                                                                                         (If the NSO does not conduct demographic analysis but does a PES = N/A.                                   If the NSO does not do demographic analysis or a PES = 0)</t>
  </si>
  <si>
    <t>NSO has samplers specialized by area (household, business, etc.)</t>
  </si>
  <si>
    <t>1.5</t>
  </si>
  <si>
    <t>1.7</t>
  </si>
  <si>
    <t>1.8</t>
  </si>
  <si>
    <t>1.9</t>
  </si>
  <si>
    <t>2.15</t>
  </si>
  <si>
    <t>2.16</t>
  </si>
  <si>
    <t>2.17</t>
  </si>
  <si>
    <t>2.18</t>
  </si>
  <si>
    <t>2.19</t>
  </si>
  <si>
    <t>4.10</t>
  </si>
  <si>
    <t>4.11</t>
  </si>
  <si>
    <t>5.14</t>
  </si>
  <si>
    <t>5.15</t>
  </si>
  <si>
    <t>5.16</t>
  </si>
  <si>
    <t>6.16</t>
  </si>
  <si>
    <t>7.25</t>
  </si>
  <si>
    <t>7.26</t>
  </si>
  <si>
    <t>7.27</t>
  </si>
  <si>
    <t>8.21</t>
  </si>
  <si>
    <t>8.22</t>
  </si>
  <si>
    <t>9.22</t>
  </si>
  <si>
    <t>9.23</t>
  </si>
  <si>
    <t>9.24</t>
  </si>
  <si>
    <t>9.25</t>
  </si>
  <si>
    <t>9.26</t>
  </si>
  <si>
    <t>Demographic analysis is conducted but only SOME of the data used is independent from the census</t>
  </si>
  <si>
    <t>Demographic analysis is conducted and MOST of the data used is independent from the census</t>
  </si>
  <si>
    <t>New census questions are not pretested</t>
  </si>
  <si>
    <t>There is an advisory council with members of the public and private sectors that advises the NSO</t>
  </si>
  <si>
    <t>There is no such advisory council</t>
  </si>
  <si>
    <t>The NSO does not have microdata from any census or survey</t>
  </si>
  <si>
    <t>NSO has samplers specialized in ALL areas</t>
  </si>
  <si>
    <t>NSO has samplers specialized in MOST areas</t>
  </si>
  <si>
    <t>NSO has samplers specialized in SOME areas</t>
  </si>
  <si>
    <t>Law exists that creates and mandates a National Statistical System (NSS), and it names the National Statistical Office (NSO) as the leader</t>
  </si>
  <si>
    <t>The law does not exist but the NSO acts as the leader</t>
  </si>
  <si>
    <t>The law does not exist and the NSO does not lead the system</t>
  </si>
  <si>
    <t>NSO makes all decisions on data collection and dissemination independently</t>
  </si>
  <si>
    <t>1.6</t>
  </si>
  <si>
    <t>Yes, and it is followed by all of the members of the NSS</t>
  </si>
  <si>
    <t>Yes, but it is only followed by some members of the NSS</t>
  </si>
  <si>
    <t>Yes, but it is only followed by the NSO</t>
  </si>
  <si>
    <t>A statistical code of good practices does not exist</t>
  </si>
  <si>
    <t>Edits to census geography can be made on the device in the field but are stored in a different format than the centralized data</t>
  </si>
  <si>
    <t>Edits to census geography can be made on the device in the field and are stored in the same format as the centralized data</t>
  </si>
  <si>
    <t>5. Questionnaire Content and Testing</t>
  </si>
  <si>
    <t>3.23</t>
  </si>
  <si>
    <t>Only certain aspects of census geography can be edited on the device in the field</t>
  </si>
  <si>
    <t>Census geography cannot be edited on the device in the field</t>
  </si>
  <si>
    <t>7.24</t>
  </si>
  <si>
    <t>A quality assurance program to detect errors and perform remedial actions does not exist</t>
  </si>
  <si>
    <r>
      <t xml:space="preserve">Subject matter staff review and test ALL </t>
    </r>
    <r>
      <rPr>
        <sz val="8"/>
        <rFont val="Lucida Sans"/>
        <family val="2"/>
      </rPr>
      <t>modules</t>
    </r>
    <r>
      <rPr>
        <sz val="8"/>
        <color indexed="8"/>
        <rFont val="Lucida Sans"/>
        <family val="2"/>
      </rPr>
      <t xml:space="preserve"> of the questionnaire</t>
    </r>
  </si>
  <si>
    <r>
      <t xml:space="preserve">Subject matter staff review and test MOST </t>
    </r>
    <r>
      <rPr>
        <sz val="8"/>
        <rFont val="Lucida Sans"/>
        <family val="2"/>
      </rPr>
      <t>modules</t>
    </r>
    <r>
      <rPr>
        <sz val="8"/>
        <color indexed="8"/>
        <rFont val="Lucida Sans"/>
        <family val="2"/>
      </rPr>
      <t xml:space="preserve"> of the questionnaire</t>
    </r>
  </si>
  <si>
    <r>
      <t xml:space="preserve">Subject matter staff review and test SOME </t>
    </r>
    <r>
      <rPr>
        <sz val="8"/>
        <rFont val="Lucida Sans"/>
        <family val="2"/>
      </rPr>
      <t>modules</t>
    </r>
    <r>
      <rPr>
        <sz val="8"/>
        <color indexed="8"/>
        <rFont val="Lucida Sans"/>
        <family val="2"/>
      </rPr>
      <t xml:space="preserve"> of the questionnaire</t>
    </r>
  </si>
  <si>
    <r>
      <rPr>
        <sz val="8"/>
        <color indexed="8"/>
        <rFont val="Lucida Sans"/>
        <family val="2"/>
      </rPr>
      <t xml:space="preserve">Questionnaire wording and response categories </t>
    </r>
    <r>
      <rPr>
        <sz val="8"/>
        <rFont val="Lucida Sans"/>
        <family val="2"/>
      </rPr>
      <t>follow international standards and are adapted to the local context</t>
    </r>
  </si>
  <si>
    <r>
      <t>Questionnaire wording and response categories follow</t>
    </r>
    <r>
      <rPr>
        <sz val="8"/>
        <color indexed="10"/>
        <rFont val="Lucida Sans"/>
        <family val="2"/>
      </rPr>
      <t xml:space="preserve"> </t>
    </r>
    <r>
      <rPr>
        <sz val="8"/>
        <rFont val="Lucida Sans"/>
        <family val="2"/>
      </rPr>
      <t>international standards but are not adapted to the local context</t>
    </r>
  </si>
  <si>
    <t>Topics chosen are based on survey objectives and follow international standards that are adapted to the local context</t>
  </si>
  <si>
    <t>No training specific to the data processing system used are included</t>
  </si>
  <si>
    <t>NSO has a manual for enumerators with the following elements: a description of the questionnaire and most questions, instructions for how to enumerate, how to read an EA map and identify boundaries, and helpful explanations for difficult questions and response categories</t>
  </si>
  <si>
    <t>Reports on previous data analyses and evaluations exist and are referenced when needed</t>
  </si>
  <si>
    <t>Reports exist but only for certain censuses or surveys</t>
  </si>
  <si>
    <t>Most projections are available by age and sex</t>
  </si>
  <si>
    <t>The reports exist for all censuses and surveys and are referenced when needed</t>
  </si>
  <si>
    <t>Reports exist for all censuses and surveys but they are not referenced when needed</t>
  </si>
  <si>
    <t>NSO staff  utilizes appropriate mechanisms for announcements of released and forthcoming products (press releases, internet announcements, technical/academic journals, etc.)</t>
  </si>
  <si>
    <t>Dedicated staff utilizes general and targeted announcements for all released and forthcoming products</t>
  </si>
  <si>
    <t>No announcement mechanism or staff exists</t>
  </si>
  <si>
    <t>Subject matter reports are published (e.g., a report on gender, age, labor force, etc.)</t>
  </si>
  <si>
    <t>All products undergo a review of all aspects and the review process does not lead to delays in publication</t>
  </si>
  <si>
    <t>All products undergo a review of all aspects but the release is often delayed as a result of the review process</t>
  </si>
  <si>
    <t>Metadata associated with each census or survey exist and are available to the public upon request</t>
  </si>
  <si>
    <t>Metadata exist and are available to the public upon request</t>
  </si>
  <si>
    <t>Metadata exist but are not available to the public</t>
  </si>
  <si>
    <t>A series of templates for subject matter reports and written procedures on how to create them exists</t>
  </si>
  <si>
    <t>Total Sc.</t>
  </si>
  <si>
    <t>Max</t>
  </si>
  <si>
    <t>Ind</t>
  </si>
  <si>
    <t>Group</t>
  </si>
  <si>
    <t>Ind.</t>
  </si>
  <si>
    <t>Individual  Score</t>
  </si>
  <si>
    <t>Group Score</t>
  </si>
  <si>
    <t>Group Scores</t>
  </si>
  <si>
    <t>Individual Scores</t>
  </si>
  <si>
    <t>Individual</t>
  </si>
  <si>
    <t>NSO coordinates statistical activities among domestic agencies and ensures user needs are met and efforts are not duplicated</t>
  </si>
  <si>
    <t>NSO coordinates statistical activities among domestic agencies but does not ensure that user needs are met or that efforts are not duplicated</t>
  </si>
  <si>
    <t>National Statistical Office (NSO) has procedures in place to ensure the timely return of questionnaires and materials from the field</t>
  </si>
  <si>
    <t>Mechanisms are in place and have been timely in the past</t>
  </si>
  <si>
    <t xml:space="preserve">Manual for enumerators exists with all of these elements </t>
  </si>
  <si>
    <t>Manual for enumerators exists with more than one but not all of these elements</t>
  </si>
  <si>
    <t>Manual for enumerators exists but only has one of these elements</t>
  </si>
  <si>
    <r>
      <t>NSO does not have a</t>
    </r>
    <r>
      <rPr>
        <sz val="8"/>
        <color indexed="10"/>
        <rFont val="Lucida Sans"/>
        <family val="2"/>
      </rPr>
      <t xml:space="preserve"> </t>
    </r>
    <r>
      <rPr>
        <sz val="8"/>
        <rFont val="Lucida Sans"/>
        <family val="2"/>
      </rPr>
      <t>manual for enumerators</t>
    </r>
  </si>
  <si>
    <t>Coding standards exist only for some variables  that require coding</t>
  </si>
  <si>
    <t>Data edit and imputation specifications are methodologically sound but not efficient and not available to the public</t>
  </si>
  <si>
    <t>Subject-matter staff review edit specifications, programs and outputs (both edited data and edit/imputation reports)</t>
  </si>
  <si>
    <r>
      <t>Subject matter staff ALWAYS review edit</t>
    </r>
    <r>
      <rPr>
        <sz val="8"/>
        <color indexed="10"/>
        <rFont val="Lucida Sans"/>
        <family val="2"/>
      </rPr>
      <t xml:space="preserve"> </t>
    </r>
    <r>
      <rPr>
        <sz val="8"/>
        <rFont val="Lucida Sans"/>
        <family val="2"/>
      </rPr>
      <t>specifications, programs, and outputs</t>
    </r>
  </si>
  <si>
    <r>
      <t>Subject matter staff OFTEN review edit</t>
    </r>
    <r>
      <rPr>
        <sz val="8"/>
        <color indexed="10"/>
        <rFont val="Lucida Sans"/>
        <family val="2"/>
      </rPr>
      <t xml:space="preserve"> </t>
    </r>
    <r>
      <rPr>
        <sz val="8"/>
        <color indexed="8"/>
        <rFont val="Lucida Sans"/>
        <family val="2"/>
      </rPr>
      <t>specifications, programs, and outputs</t>
    </r>
  </si>
  <si>
    <r>
      <t>Subject matter staff SOMETIMES review edit</t>
    </r>
    <r>
      <rPr>
        <sz val="8"/>
        <color indexed="10"/>
        <rFont val="Lucida Sans"/>
        <family val="2"/>
      </rPr>
      <t xml:space="preserve"> </t>
    </r>
    <r>
      <rPr>
        <sz val="8"/>
        <rFont val="Lucida Sans"/>
        <family val="2"/>
      </rPr>
      <t>specifications, programs, and outputs</t>
    </r>
  </si>
  <si>
    <t xml:space="preserve">Necessary revisions are ALWAYS documented and implemented </t>
  </si>
  <si>
    <r>
      <t xml:space="preserve">Necessary revisions are USUALLY documented and implemented </t>
    </r>
    <r>
      <rPr>
        <sz val="8"/>
        <color indexed="10"/>
        <rFont val="Lucida Sans"/>
        <family val="2"/>
      </rPr>
      <t/>
    </r>
  </si>
  <si>
    <t>Necessary revisions are SOMETIMES documented and implemented</t>
  </si>
  <si>
    <t xml:space="preserve">A system exists that effectively monitors and tracks the movement of questionnaires from the receipt of questionnaires through storage </t>
  </si>
  <si>
    <t>Subject-matter staff perform a final review of populated tables</t>
  </si>
  <si>
    <t>Population projections by age and sex are available for multiple levels of geography</t>
  </si>
  <si>
    <t>Topics chosen are based on survey objectives, follow international standards but are not adapted to the local context</t>
  </si>
  <si>
    <t>Topics chosen are either not based on survey objectives or do not follow international standards</t>
  </si>
  <si>
    <t>Topics chosen are rarely based on survey objectives or follow international standards</t>
  </si>
  <si>
    <t>The training plan exists and has been implemented successfully both in the number of enumerators and supervisors hired and trained and the timing of the training</t>
  </si>
  <si>
    <t xml:space="preserve">Hierarchical structure is in place and proven to be effective but is not transparent </t>
  </si>
  <si>
    <t xml:space="preserve">Hierarchical structure is transparent but breakdowns occur periodically </t>
  </si>
  <si>
    <t>Regional offices exist and they cover ALL of the country</t>
  </si>
  <si>
    <t>Regional offices exist and they cover MOST of the country</t>
  </si>
  <si>
    <t>Regional offices exist but they only cover a SMALL portion of the country</t>
  </si>
  <si>
    <t>A system is in place that tracks or monitors the movement of field work materials (questionnaire, enumerator kits, maps, pencils, etc.)</t>
  </si>
  <si>
    <t>Training of trainers includes ALL of these elements</t>
  </si>
  <si>
    <t>Training of trainers includes MOST of these elements</t>
  </si>
  <si>
    <t>Training of trainers includes SOME of these elements</t>
  </si>
  <si>
    <t>Training of trainers does NOT include any of these elements</t>
  </si>
  <si>
    <r>
      <t>Training of trainers includes the following: all aspects of enumerator training, longer training time</t>
    </r>
    <r>
      <rPr>
        <sz val="10"/>
        <color indexed="10"/>
        <rFont val="Lucida Sans"/>
        <family val="2"/>
      </rPr>
      <t xml:space="preserve"> </t>
    </r>
    <r>
      <rPr>
        <sz val="10"/>
        <rFont val="Lucida Sans"/>
        <family val="2"/>
      </rPr>
      <t xml:space="preserve">than enumerators, supervisory activities such as tracking materials in the field, and instructions on how to be a good teacher/trainer </t>
    </r>
  </si>
  <si>
    <t>Necessary revisions are ALWAYS documented and implemented for field work</t>
  </si>
  <si>
    <t>Necessary revisions are USUALLY documented and implemented for field work</t>
  </si>
  <si>
    <t>Necessary revisions are SOMETIMES documented and implemented for field work</t>
  </si>
  <si>
    <t xml:space="preserve">NSO uses GIS to produce maps for enumeration </t>
  </si>
  <si>
    <t>ALL enumeration maps are created using GIS</t>
  </si>
  <si>
    <t>Only maps for supervisors and higher level field officers are created using GIS</t>
  </si>
  <si>
    <t>Only very high level field officer maps are created using GIS</t>
  </si>
  <si>
    <t>No maps are created using GIS</t>
  </si>
  <si>
    <t>NSO has permanent effort to keep census/survey mapping plan current</t>
  </si>
  <si>
    <r>
      <t xml:space="preserve">NSO has written documentation for data users explaining how to correctly use the dataset and </t>
    </r>
    <r>
      <rPr>
        <sz val="10"/>
        <color indexed="8"/>
        <rFont val="Lucida Sans"/>
        <family val="2"/>
      </rPr>
      <t xml:space="preserve">details the </t>
    </r>
    <r>
      <rPr>
        <sz val="10"/>
        <rFont val="Lucida Sans"/>
        <family val="2"/>
      </rPr>
      <t>sampling methodology, including the calculation of probabilities of selection, response and coverage rates, and the calculation of survey weights for each survey</t>
    </r>
  </si>
  <si>
    <t>Questionnaire wording and response categories sometimes follow international standards</t>
  </si>
  <si>
    <t>Questionnaire wording and response categories rarely follow international standards</t>
  </si>
  <si>
    <t>Questionnaires topics are chosen based on survey objectives and follow international standards that are adapted to the local context</t>
  </si>
  <si>
    <t>NSO has an official website that is regularly updated and maintained</t>
  </si>
  <si>
    <r>
      <t xml:space="preserve">Physical facilities are adequate to perform required tasks (such as power sources, space for work, places for meetings, space for training, </t>
    </r>
    <r>
      <rPr>
        <sz val="10"/>
        <color indexed="8"/>
        <rFont val="Lucida Sans"/>
        <family val="2"/>
      </rPr>
      <t>etc.</t>
    </r>
    <r>
      <rPr>
        <sz val="10"/>
        <rFont val="Lucida Sans"/>
        <family val="2"/>
      </rPr>
      <t xml:space="preserve">) </t>
    </r>
  </si>
  <si>
    <t xml:space="preserve">NSO leads the National Statistical System by coordinating data sharing among domestic data collecting and producing agencies so that the needs of users are met and duplication of effort is prevented </t>
  </si>
  <si>
    <t>NSO coordinates data collection only among certain agencies and does not ensure that user needs are met or that efforts are not duplicated</t>
  </si>
  <si>
    <r>
      <t xml:space="preserve">NSO assesses financial needs annually and </t>
    </r>
    <r>
      <rPr>
        <sz val="10"/>
        <color indexed="8"/>
        <rFont val="Lucida Sans"/>
        <family val="2"/>
      </rPr>
      <t>requests funding from the central government</t>
    </r>
    <r>
      <rPr>
        <sz val="10"/>
        <color indexed="10"/>
        <rFont val="Lucida Sans"/>
        <family val="2"/>
      </rPr>
      <t xml:space="preserve"> </t>
    </r>
    <r>
      <rPr>
        <sz val="10"/>
        <rFont val="Lucida Sans"/>
        <family val="2"/>
      </rPr>
      <t>sufficiently in advance of expenses</t>
    </r>
  </si>
  <si>
    <t>Technical assistance needs are assessed and strategically planned annually</t>
  </si>
  <si>
    <r>
      <rPr>
        <sz val="10"/>
        <color indexed="8"/>
        <rFont val="Lucida Sans"/>
        <family val="2"/>
      </rPr>
      <t xml:space="preserve">NSO technical needs are assessed annually </t>
    </r>
    <r>
      <rPr>
        <sz val="10"/>
        <rFont val="Lucida Sans"/>
        <family val="2"/>
      </rPr>
      <t>(If NSO does not require technical assistance = 3)</t>
    </r>
  </si>
  <si>
    <t xml:space="preserve">Project budgets are divided into major operations, such as - planning &amp; preparatory work, geographic work, data collection, data processing, analysis, publication, quality control, and general administration and operational services - and include detailed cost estimates of all equipment, facilities, and supplies </t>
  </si>
  <si>
    <t>A group exists that controls confidentiality, but does not update guidelines regularly</t>
  </si>
  <si>
    <t>A group exists but little is done to ensure confidentiality</t>
  </si>
  <si>
    <t>The group does not exist</t>
  </si>
  <si>
    <t xml:space="preserve">Data confidentiality and protection practices are implemented throughout all phases of a project (questionnaires are stored in locked areas, passwords exist for all computers, sharing of personally identifiable information (PII) is prohibited, published data are made anonymous, etc.) </t>
  </si>
  <si>
    <t>NSO organizational chart is available to the public and reflects actual reporting structure of the NSO and specifies position titles</t>
  </si>
  <si>
    <t xml:space="preserve">NSO has strategic multi-year plan updated annually which identifies organizational challenges, activities, and goals </t>
  </si>
  <si>
    <t>Multi-year strategic plan covering activities, challenges and goals exists and is updated annually</t>
  </si>
  <si>
    <t>Multi-year strategic plan covering activities, challenges and goals exists but is not updated annually</t>
  </si>
  <si>
    <t>Strategic plan exists but is inadequate</t>
  </si>
  <si>
    <r>
      <t>Succession plan identifies employees to advance</t>
    </r>
    <r>
      <rPr>
        <sz val="8"/>
        <color indexed="10"/>
        <rFont val="Lucida Sans"/>
        <family val="2"/>
      </rPr>
      <t xml:space="preserve"> </t>
    </r>
    <r>
      <rPr>
        <sz val="8"/>
        <rFont val="Lucida Sans"/>
        <family val="2"/>
      </rPr>
      <t xml:space="preserve">but does not train or help them to do so </t>
    </r>
  </si>
  <si>
    <t>NSO has an on-the-job training program that is supported financially and employees are given time to attend training</t>
  </si>
  <si>
    <t xml:space="preserve">NSO has an on-the-job training program and employees are BOTH supported financially and given time </t>
  </si>
  <si>
    <t xml:space="preserve">NSO has an on-the-job training program and employees are EITHER supported financially or given time </t>
  </si>
  <si>
    <t xml:space="preserve">NSO has an on-the-job training program but employees are NEITHER supported financially nor given time  </t>
  </si>
  <si>
    <t>NSO does NOT have an on-the-job training program</t>
  </si>
  <si>
    <t>Employees are encouraged to do relevant analytical work but are NEITHER given time nor financial support</t>
  </si>
  <si>
    <t xml:space="preserve">Equipment (including computers, printers, desks, office supplies etc. ) are adequate to perform required tasks </t>
  </si>
  <si>
    <t>Some but not all elements are included</t>
  </si>
  <si>
    <t>No testing is done</t>
  </si>
  <si>
    <t>Testing is done but there were some problems during the last census or survey</t>
  </si>
  <si>
    <t>Testing is done but there were many problems during the last census or survey</t>
  </si>
  <si>
    <t>Past activities are evaluated and recommendations are considered when developing future activities</t>
  </si>
  <si>
    <t>Past activities are evaluated but recommendations are not often considered when developing future activities</t>
  </si>
  <si>
    <t>Data edit and imputation programs are methodologically sound, efficient, but are not made available to the public upon request</t>
  </si>
  <si>
    <t>Data edit and imputation specifications are not methodologically sound</t>
  </si>
  <si>
    <t>Appropriate mechanisms are used for announcements of all releases and forthcoming products but there are no dedicated staff</t>
  </si>
  <si>
    <t xml:space="preserve">Appropriate mechanisms are sometimes used for announcements of releases and forthcoming products </t>
  </si>
  <si>
    <t>1.36</t>
  </si>
  <si>
    <t>1.37</t>
  </si>
  <si>
    <t>2.14</t>
  </si>
  <si>
    <t>3.22</t>
  </si>
  <si>
    <t>6.14</t>
  </si>
  <si>
    <t>6.15</t>
  </si>
  <si>
    <t>7.20</t>
  </si>
  <si>
    <t>7.21</t>
  </si>
  <si>
    <t>7.22</t>
  </si>
  <si>
    <t>7.23</t>
  </si>
  <si>
    <t>8.18</t>
  </si>
  <si>
    <t>8.19</t>
  </si>
  <si>
    <t>8.20</t>
  </si>
  <si>
    <t>Law addressing confidentiality and use exists and is enforced</t>
  </si>
  <si>
    <t>Law addressing some aspects exists and is enforced</t>
  </si>
  <si>
    <r>
      <t xml:space="preserve">Law exists that specifies that respondents' data </t>
    </r>
    <r>
      <rPr>
        <sz val="10"/>
        <color indexed="8"/>
        <rFont val="Lucida Sans"/>
        <family val="2"/>
      </rPr>
      <t>will</t>
    </r>
    <r>
      <rPr>
        <sz val="10"/>
        <rFont val="Lucida Sans"/>
        <family val="2"/>
      </rPr>
      <t xml:space="preserve"> be kept confidential and used for statistical purposes only</t>
    </r>
  </si>
  <si>
    <t xml:space="preserve">Law exists but is only occasionally enforced </t>
  </si>
  <si>
    <t>NSO has an appropriate group (such as a Data Review Board) that enforces confidentiality and reviews guidelines at least once a year</t>
  </si>
  <si>
    <t>A group exists that controls confidentiality and updates guidelines regularly</t>
  </si>
  <si>
    <t>System exists but was not created by the NSO</t>
  </si>
  <si>
    <t>The group is not formed</t>
  </si>
  <si>
    <t>All aspects of the questionnaire are designed and tested in accordance with the data processing system</t>
  </si>
  <si>
    <t>All aspects of the questionnaire are designed in accordance with the data processing system but only some are tested</t>
  </si>
  <si>
    <t>The data processing system is not taken into account when designing or testing the questionnaire</t>
  </si>
  <si>
    <t xml:space="preserve">All elements are regularly assessed </t>
  </si>
  <si>
    <t xml:space="preserve">All elements are sometimes assessed </t>
  </si>
  <si>
    <r>
      <t xml:space="preserve">NSO has </t>
    </r>
    <r>
      <rPr>
        <sz val="10"/>
        <color indexed="8"/>
        <rFont val="Lucida Sans"/>
        <family val="2"/>
      </rPr>
      <t>incentives</t>
    </r>
    <r>
      <rPr>
        <sz val="10"/>
        <rFont val="Lucida Sans"/>
        <family val="2"/>
      </rPr>
      <t xml:space="preserve"> in place to enhance staff retention and reduce turnover</t>
    </r>
  </si>
  <si>
    <t>NSO assesses financial needs annually and makes funding requests to donors sufficiently in advance of expenses (If NSO does not need donor support = 3)</t>
  </si>
  <si>
    <t xml:space="preserve">A review procedure with clear standards for methodological soundness for data analysis exists </t>
  </si>
  <si>
    <t xml:space="preserve">Periodicity for collection of major surveys is defined and followed </t>
  </si>
  <si>
    <t xml:space="preserve">Data processing staff collaborate with subject-matter experts in the development of coding lists, edit and imputation specifications, and tabulation plans </t>
  </si>
  <si>
    <t xml:space="preserve">NSO has a manual for estimation procedures including: measuring content and coverage error, imputation procedures, non-response adjustment procedures, and estimating probabilities for matching and resident status </t>
  </si>
  <si>
    <t>During enumeration, supervisors check a sample of questionnaires for each enumerator for accuracy and completeness</t>
  </si>
  <si>
    <t xml:space="preserve">Pilot is conducted and it includes testing of ALL aspects of data processing and data analysis </t>
  </si>
  <si>
    <t xml:space="preserve">Pilot is conducted and it includes testing of MOST aspects of data processing and data analysis </t>
  </si>
  <si>
    <t>NSO has an archive system that saves microdata from censuses, surveys, and administrative records in a format that is suitable for long-term storage</t>
  </si>
  <si>
    <t>Written procedures on how to do basic statistical data analysis exist (regression, descriptives, t-tests, anova)</t>
  </si>
  <si>
    <t>Written procedures exist for all methods used but are outdated</t>
  </si>
  <si>
    <t>Thematic maps are included in multiple types of dissemination products</t>
  </si>
  <si>
    <t>NSO measures user satisfaction in some way (e.g. a survey of users)</t>
  </si>
  <si>
    <t>NSO conducts annual study, reports findings, and implements change based on the reports</t>
  </si>
  <si>
    <t>NSO conducts annual study and reports findings</t>
  </si>
  <si>
    <t>Subject matter reports for MANY (5+) topics are published</t>
  </si>
  <si>
    <t>ONE subject matter report is published</t>
  </si>
  <si>
    <t>Products undergo a strict review process that includes considerations for: confidentiality, accuracy of data, international standards, sensitivity, and conformity to publication standards</t>
  </si>
  <si>
    <t>NSO product catalog is maintained and a public library of relevant NSO publications exists</t>
  </si>
  <si>
    <t>U.S. Census Bureau</t>
  </si>
  <si>
    <t>Tool for Assessing Statistical Capacity (TASC)</t>
  </si>
  <si>
    <t>All answers will be kept confidential</t>
  </si>
  <si>
    <t>2.1</t>
  </si>
  <si>
    <t>2.2</t>
  </si>
  <si>
    <t>2.3</t>
  </si>
  <si>
    <t>2.4</t>
  </si>
  <si>
    <t>5.7</t>
  </si>
  <si>
    <t>9.9</t>
  </si>
  <si>
    <t>Subject matter reports for SOME (2-4) topics are published</t>
  </si>
  <si>
    <t>6.11</t>
  </si>
  <si>
    <t>Cartographic staff does not create thematic maps</t>
  </si>
  <si>
    <t>2.5</t>
  </si>
  <si>
    <t>2.6</t>
  </si>
  <si>
    <t>2.10</t>
  </si>
  <si>
    <t>2.11</t>
  </si>
  <si>
    <t>2.12</t>
  </si>
  <si>
    <t>2.13</t>
  </si>
  <si>
    <t>3.2</t>
  </si>
  <si>
    <t>3.4</t>
  </si>
  <si>
    <t>3.10</t>
  </si>
  <si>
    <t>3.12</t>
  </si>
  <si>
    <t>3.13</t>
  </si>
  <si>
    <t>3.14</t>
  </si>
  <si>
    <t>3.15</t>
  </si>
  <si>
    <t>3.16</t>
  </si>
  <si>
    <t>3.17</t>
  </si>
  <si>
    <t>3.18</t>
  </si>
  <si>
    <t>3.19</t>
  </si>
  <si>
    <t>3.20</t>
  </si>
  <si>
    <t>3.21</t>
  </si>
  <si>
    <t>4.8</t>
  </si>
  <si>
    <t>4.9</t>
  </si>
  <si>
    <t>5.13</t>
  </si>
  <si>
    <t>6.12</t>
  </si>
  <si>
    <t>6.13</t>
  </si>
  <si>
    <t>7.17</t>
  </si>
  <si>
    <t>7.18</t>
  </si>
  <si>
    <t>7.19</t>
  </si>
  <si>
    <t>9.19</t>
  </si>
  <si>
    <t>9.20</t>
  </si>
  <si>
    <t>9.21</t>
  </si>
  <si>
    <t>Following data collection, survey data are analyzed to ensure sampling specifications have been met</t>
  </si>
  <si>
    <t>Only certain concepts are translated or no translation is done</t>
  </si>
  <si>
    <t>Pilot is conducted and it includes testing of ALL aspects of field work</t>
  </si>
  <si>
    <t>Pilot is conducted and it includes testing of MOST aspects of field work</t>
  </si>
  <si>
    <t>Staff has no experience in digitizing or integrating maps</t>
  </si>
  <si>
    <t>New hires are ALWAYS recruited based on appropriate qualifications that match the needs of the agency</t>
  </si>
  <si>
    <t>New hires are OFTEN recruited based on appropriate qualifications that match the needs of the agency</t>
  </si>
  <si>
    <t>New hires are SOMETIMES recruited based on appropriate qualifications that match the needs of the agency</t>
  </si>
  <si>
    <t>New hires are RARELY recruited based on appropriate qualifications that match the needs of the agency</t>
  </si>
  <si>
    <t xml:space="preserve">7. Data Processing </t>
  </si>
  <si>
    <t>Pilot is conducted and it includes testing of SOME aspects of field work</t>
  </si>
  <si>
    <t>NO aspects of field work are revised OR no pilot is conducted</t>
  </si>
  <si>
    <t xml:space="preserve">Pilot is conducted and it includes testing of SOME aspects of data processing and data analysis </t>
  </si>
  <si>
    <t>All steps are followed</t>
  </si>
  <si>
    <t>Forward and back-translation are done, but discrepancies are not checked</t>
  </si>
  <si>
    <t>Only forward-translation is done</t>
  </si>
  <si>
    <t>Cartographic staff is involved only in map-specific publications (e.g., atlas)</t>
  </si>
  <si>
    <t>Enumerator training includes ALL of these elements</t>
  </si>
  <si>
    <t>Enumerator training includes MOST of these elements</t>
  </si>
  <si>
    <t>Enumerator training includes SOME of these elements</t>
  </si>
  <si>
    <t>Enumerator training includes NONE of these elements</t>
  </si>
  <si>
    <t>NSO obtains some digital map layers from mapping agency</t>
  </si>
  <si>
    <t>NSO does not work with mapping agency, or no mapping agency exists</t>
  </si>
  <si>
    <t>Respondent and interviewer burden are balanced with ensuring collection of desired data. For example, the number of questions are limited so that respondents and interviewers will not get tired and give/collect bad data</t>
  </si>
  <si>
    <t>System to track the movement of materials in the field is in place and provides adequate time to make adjustments</t>
  </si>
  <si>
    <t>System to track the movement of materials in the field is in place but only for certain components</t>
  </si>
  <si>
    <t>System to track the movement of materials in the field is in place but does not provide adequate time to make adjustments</t>
  </si>
  <si>
    <t>System to track the movement of materials in the field is not in place</t>
  </si>
  <si>
    <t>Subject matter reports are NOT published</t>
  </si>
  <si>
    <t>NSO conducts annual study</t>
  </si>
  <si>
    <t>No study is conducted</t>
  </si>
  <si>
    <t>This analysis is ALWAYS done</t>
  </si>
  <si>
    <t>This analysis is NEVER done</t>
  </si>
  <si>
    <t>This analysis is SOMETIMES done</t>
  </si>
  <si>
    <t>This analysis is OFTEN done</t>
  </si>
  <si>
    <t>Written documentation on ALL elements exists</t>
  </si>
  <si>
    <t>Written documentation on MOST elements exists</t>
  </si>
  <si>
    <t xml:space="preserve">Written documentation on SOME elements exists </t>
  </si>
  <si>
    <t xml:space="preserve">Written documentation does NOT exist </t>
  </si>
  <si>
    <t>A sample is checked for EACH enumerator on EACH day of enumeration</t>
  </si>
  <si>
    <t>A sample is checked for EACH enumerator but only on SOME enumeration days</t>
  </si>
  <si>
    <t xml:space="preserve">A sample is checked for SOME enumerators </t>
  </si>
  <si>
    <t>A sample is NOT checked</t>
  </si>
  <si>
    <t>Data edit and imputation programs are methodologically sound, efficient, and available to the public upon request</t>
  </si>
  <si>
    <t>Thematic maps are included in various dissemination products, including books, subject matter reports, and internet products</t>
  </si>
  <si>
    <t>Thematic maps are not created</t>
  </si>
  <si>
    <t>Thematic maps are only included in one type of dissemination product</t>
  </si>
  <si>
    <t>Confidentiality guidelines exist and data are reviewed prior to release</t>
  </si>
  <si>
    <t>Confidentiality guidelines exist but data are not always reviewed prior to release</t>
  </si>
  <si>
    <t>Metadata exist for certain surveys and censuses only</t>
  </si>
  <si>
    <t>No metadata exist</t>
  </si>
  <si>
    <t>Law exists that mandates collection of census at defined intervals of 5-10 years</t>
  </si>
  <si>
    <t>Data Confidentiality and Protection</t>
  </si>
  <si>
    <t>Training program does not exist but some guidance is given to employees concerning data confidentiality</t>
  </si>
  <si>
    <t>Training program does not exist and employees receive no data confidentiality guidance</t>
  </si>
  <si>
    <t>All staff are trained on data confidentiality within 60 days of their hire and regularly thereafter (every year or two)</t>
  </si>
  <si>
    <t>All staff are trained on data confidentiality within 60 days of hire and regularly thereafter</t>
  </si>
  <si>
    <t>Only staff directly handling sensitive data are trained on data confidentiality within 60 days of hire and regularly thereafter</t>
  </si>
  <si>
    <t>Staff directly handling sensitive data are trained on data confidentiality but no timeline is followed</t>
  </si>
  <si>
    <t>No training on data confidentiality exists</t>
  </si>
  <si>
    <t>NSO has established mechanisms to regularly review and approve project plans</t>
  </si>
  <si>
    <t>NSO has incentives in place that are effective in enhancing staff retention and reducing turnover</t>
  </si>
  <si>
    <t>NSO has incentives in place that somewhat enhance staff retention and reduce turnover</t>
  </si>
  <si>
    <t>NSO has incentives in place that are not effective in enhancing staff retention and reducing turnover</t>
  </si>
  <si>
    <t>NSO does not have incentives in place to enhance staff retention and reduce turnover</t>
  </si>
  <si>
    <t>Local area network exists, is maintained, but only used by some staff</t>
  </si>
  <si>
    <t xml:space="preserve">Local area network exists but is not maintained </t>
  </si>
  <si>
    <t>Financial needs are assessed annually but funding problems sometimes delay activities</t>
  </si>
  <si>
    <t>Financial needs are assessed annually but funding problems often delay activities</t>
  </si>
  <si>
    <t>Financial needs are assessed annually  but funding problems sometimes delay activities</t>
  </si>
  <si>
    <t>2. Census / Survey Planning and Management</t>
  </si>
  <si>
    <t>Methodological Soundness and International Standards</t>
  </si>
  <si>
    <t>Written Procedures and Documentation</t>
  </si>
  <si>
    <t>2. Census/Survey Planning and Management</t>
  </si>
  <si>
    <t>A plan exists that enables hiring and training a sufficient number of enumerators and supervisors in a timely manner</t>
  </si>
  <si>
    <t>Pilot is not conducted</t>
  </si>
  <si>
    <t>Subject-matter staff DO NOT perform a final review of populated tables</t>
  </si>
  <si>
    <t>Projections are not made or not available</t>
  </si>
  <si>
    <t>Data from external sources are not sought to determine consistency or reconcilability of census and survey data</t>
  </si>
  <si>
    <t>All projections are available and methodologies are reviewed frequently and updated as needed</t>
  </si>
  <si>
    <t>Written procedures exist but are outdated or incomplete</t>
  </si>
  <si>
    <t xml:space="preserve">Written procedures covering ALL aspects exist </t>
  </si>
  <si>
    <t>Products undergo a review of most aspects</t>
  </si>
  <si>
    <t>NSO products are reviewed annually to develop lessons learned and improve quality for subsequent releases</t>
  </si>
  <si>
    <t>Reports include a section or annex on accuracy of  results, including a table with standard errors, confidence intervals, and design effects for most of the important estimates and indicators</t>
  </si>
  <si>
    <t>Detailed organizational chart reflecting actual reporting structure is available to the public</t>
  </si>
  <si>
    <t>Organizational chart exists (basic or detailed) but is not made available to the public</t>
  </si>
  <si>
    <t>PES enumeration is conducted but full PES analysis (including matching) is not done</t>
  </si>
  <si>
    <t>Guidelines exist for data releases to ensure confidentiality (i.e., collapsing, population threshold)</t>
  </si>
  <si>
    <t>Written standards exist for some censuses or surveys</t>
  </si>
  <si>
    <t>No elements are assessed</t>
  </si>
  <si>
    <t>Succession plan exists but is either not known or not followed</t>
  </si>
  <si>
    <t>NSO has established mechanisms to review and approve project plans but planning committee only meets occasionally</t>
  </si>
  <si>
    <t xml:space="preserve">Data adjustments are made (non-interview adjustments, ratio adjustments, or similar adjustments to the weights) </t>
  </si>
  <si>
    <t>Data adjustments are NOT made</t>
  </si>
  <si>
    <t>Subject-matter staff ALWAYS perform a final review of populated tables</t>
  </si>
  <si>
    <t>Subject-matter staff OFTEN perform a final review of populated tables</t>
  </si>
  <si>
    <t>Subject-matter staff SOMETIMES perform a final review of populated tables</t>
  </si>
  <si>
    <t>SOME reports include these elements</t>
  </si>
  <si>
    <t>Human and Physical Capital</t>
  </si>
  <si>
    <t>Succession plan identifies and prepares employees to advance</t>
  </si>
  <si>
    <t>Enumeration area maps are designed to facilitate enumerator orientation, meaning that they are legible, scaled appropriately, have clear and unambiguous boundaries, and are designed so that an enumerator can canvass the entire area in the time allotted</t>
  </si>
  <si>
    <t>Sampling frames and sample designs are reviewed by experts for coverage, efficiency, logistical feasibility, and to determine if the sample size is sufficient for each domain of analysis</t>
  </si>
  <si>
    <t>NSO has sufficient physical space, hardware, and software to effectively and efficiently conduct data processing activities</t>
  </si>
  <si>
    <t>NSO has a mission statement that is purposefully followed</t>
  </si>
  <si>
    <t>Mission statement exists and steps are taken to follow it</t>
  </si>
  <si>
    <t>Mission statement exists but few steps are taken to follow it</t>
  </si>
  <si>
    <t>Mission statement exists but is too broad to have clear follow up steps</t>
  </si>
  <si>
    <t>No report or evaluation</t>
  </si>
  <si>
    <t>Data adjustments are ALWAYS made</t>
  </si>
  <si>
    <t>The training plan exists but there have been problems with EITHER hiring enough enumerators and supervisors or completing training in time</t>
  </si>
  <si>
    <t>The training plan exists but there have been problems with BOTH hiring enough enumerators and supervisors and completing training in time</t>
  </si>
  <si>
    <t>The training plan does not exist</t>
  </si>
  <si>
    <t>Data processing and subject-matter staff involved in ALL areas</t>
  </si>
  <si>
    <t>Data processing and subject-matter staff involved in MOST areas</t>
  </si>
  <si>
    <t>Data processing and subject-matter staff involved in SOME areas</t>
  </si>
  <si>
    <t>NSO ensures nomenclatures and classifications follow international standards and are adapted to local context for a reduced set of widely used variables</t>
  </si>
  <si>
    <t>NSO rarely ensures nomenclatures and classifications follow international standards and are adapted to local context</t>
  </si>
  <si>
    <t>Employees are not encouraged to do analytical work</t>
  </si>
  <si>
    <t/>
  </si>
  <si>
    <t>NSO TASC Score</t>
  </si>
  <si>
    <t>Institutional Capacity</t>
  </si>
  <si>
    <t>Other Modules</t>
  </si>
  <si>
    <t>1.10</t>
  </si>
  <si>
    <t>1.33</t>
  </si>
  <si>
    <t>1.1</t>
  </si>
  <si>
    <t>1.2</t>
  </si>
  <si>
    <t>1.3</t>
  </si>
  <si>
    <t>1.4</t>
  </si>
  <si>
    <t>1.11</t>
  </si>
  <si>
    <t>1.12</t>
  </si>
  <si>
    <t>1.13</t>
  </si>
  <si>
    <t>1.14</t>
  </si>
  <si>
    <t>1.15</t>
  </si>
  <si>
    <t>1.16</t>
  </si>
  <si>
    <t>1.17</t>
  </si>
  <si>
    <t>1.18</t>
  </si>
  <si>
    <t>1.19</t>
  </si>
  <si>
    <t>1.20</t>
  </si>
  <si>
    <t>1.21</t>
  </si>
  <si>
    <t>1.22</t>
  </si>
  <si>
    <t>1.23</t>
  </si>
  <si>
    <t>1.24</t>
  </si>
  <si>
    <t>1.25</t>
  </si>
  <si>
    <t>1.26</t>
  </si>
  <si>
    <t>1.27</t>
  </si>
  <si>
    <t>1.28</t>
  </si>
  <si>
    <t>1.29</t>
  </si>
  <si>
    <t>1.30</t>
  </si>
  <si>
    <t>1.31</t>
  </si>
  <si>
    <t>1.32</t>
  </si>
  <si>
    <t>1.34</t>
  </si>
  <si>
    <t>1.35</t>
  </si>
  <si>
    <t>2.7</t>
  </si>
  <si>
    <t>2.8</t>
  </si>
  <si>
    <t>2.9</t>
  </si>
  <si>
    <t>3.1</t>
  </si>
  <si>
    <t>3.3</t>
  </si>
  <si>
    <t>3.5</t>
  </si>
  <si>
    <t>3.6</t>
  </si>
  <si>
    <t>3.7</t>
  </si>
  <si>
    <t>3.8</t>
  </si>
  <si>
    <t>3.9</t>
  </si>
  <si>
    <t>3.11</t>
  </si>
  <si>
    <t>4.1</t>
  </si>
  <si>
    <t>4.2</t>
  </si>
  <si>
    <t>4.3</t>
  </si>
  <si>
    <t>4.4</t>
  </si>
  <si>
    <t>4.5</t>
  </si>
  <si>
    <t>4.6</t>
  </si>
  <si>
    <t>4.7</t>
  </si>
  <si>
    <t>5.1</t>
  </si>
  <si>
    <t>5.2</t>
  </si>
  <si>
    <t>5.3</t>
  </si>
  <si>
    <t>5.4</t>
  </si>
  <si>
    <t>5.5</t>
  </si>
  <si>
    <t>5.6</t>
  </si>
  <si>
    <t>5.8</t>
  </si>
  <si>
    <t>5.9</t>
  </si>
  <si>
    <t>5.10</t>
  </si>
  <si>
    <t>5.11</t>
  </si>
  <si>
    <t>5.12</t>
  </si>
  <si>
    <t>6.1</t>
  </si>
  <si>
    <t>6.2</t>
  </si>
  <si>
    <t>6.3</t>
  </si>
  <si>
    <t>6.4</t>
  </si>
  <si>
    <t>6.5</t>
  </si>
  <si>
    <t>6.6</t>
  </si>
  <si>
    <t>6.7</t>
  </si>
  <si>
    <t>6.8</t>
  </si>
  <si>
    <t>6.9</t>
  </si>
  <si>
    <t>6.10</t>
  </si>
  <si>
    <t>7.1</t>
  </si>
  <si>
    <t>7.2</t>
  </si>
  <si>
    <t>7.3</t>
  </si>
  <si>
    <t>7.4</t>
  </si>
  <si>
    <t>7.5</t>
  </si>
  <si>
    <t>7.6</t>
  </si>
  <si>
    <t>7.7</t>
  </si>
  <si>
    <t>7.8</t>
  </si>
  <si>
    <t>7.9</t>
  </si>
  <si>
    <t>7.10</t>
  </si>
  <si>
    <t>7.11</t>
  </si>
  <si>
    <t>7.12</t>
  </si>
  <si>
    <t>7.13</t>
  </si>
  <si>
    <t>7.14</t>
  </si>
  <si>
    <t>7.15</t>
  </si>
  <si>
    <t>7.16</t>
  </si>
  <si>
    <t>8.1</t>
  </si>
  <si>
    <t>8.2</t>
  </si>
  <si>
    <t>8.3</t>
  </si>
  <si>
    <t>8.4</t>
  </si>
  <si>
    <t>8.5</t>
  </si>
  <si>
    <t>8.6</t>
  </si>
  <si>
    <t>8.7</t>
  </si>
  <si>
    <t>8.8</t>
  </si>
  <si>
    <t>8.9</t>
  </si>
  <si>
    <t>8.10</t>
  </si>
  <si>
    <t>8.11</t>
  </si>
  <si>
    <t>8.12</t>
  </si>
  <si>
    <t>8.13</t>
  </si>
  <si>
    <t>8.14</t>
  </si>
  <si>
    <t>8.15</t>
  </si>
  <si>
    <t>8.16</t>
  </si>
  <si>
    <t>8.17</t>
  </si>
  <si>
    <t>9.1</t>
  </si>
  <si>
    <t>9.2</t>
  </si>
  <si>
    <t>9.3</t>
  </si>
  <si>
    <t>9.4</t>
  </si>
  <si>
    <t>9.5</t>
  </si>
  <si>
    <t>9.6</t>
  </si>
  <si>
    <t>9.7</t>
  </si>
  <si>
    <t>9.8</t>
  </si>
  <si>
    <t>9.10</t>
  </si>
  <si>
    <t>9.11</t>
  </si>
  <si>
    <t>9.12</t>
  </si>
  <si>
    <t>9.13</t>
  </si>
  <si>
    <t>9.14</t>
  </si>
  <si>
    <t>9.15</t>
  </si>
  <si>
    <t>9.17</t>
  </si>
  <si>
    <t>9.18</t>
  </si>
  <si>
    <t>NSO has an established hierarchical structure and a planning committee in place to regularly review and approve project plans</t>
  </si>
  <si>
    <t>NSO has a formal established procedure to critically evaluate past activities and recommendations are considered when developing future activities</t>
  </si>
  <si>
    <t>The hierarchical structure for field operations is transparent and effective</t>
  </si>
  <si>
    <t>Mechanisms are in place but delays often take place</t>
  </si>
  <si>
    <t>Mechanisms are in place but only in certain areas</t>
  </si>
  <si>
    <t>Mechanisms are not in place</t>
  </si>
  <si>
    <t>Score</t>
  </si>
  <si>
    <t>Enumeration area maps are not created</t>
  </si>
  <si>
    <t>Experts do NOT review these areas prior to surveys</t>
  </si>
  <si>
    <t>System is in place to monitor the flow of questionnaires through MOST processing stages</t>
  </si>
  <si>
    <t>System is in place to monitor the flow of questionnaires through SOME processing stages</t>
  </si>
  <si>
    <t>System is in place to monitor the flow of questionnaires through ALL processing stages</t>
  </si>
  <si>
    <t>NSO owns data analysis software and has enough licenses to complete ALL NSO analysis work</t>
  </si>
  <si>
    <t>Demographic analysis is NOT conducted</t>
  </si>
  <si>
    <t>%</t>
  </si>
  <si>
    <t>Overall Results</t>
  </si>
  <si>
    <t>Summary of Results</t>
  </si>
  <si>
    <t>NSO does not coordinate data collection efforts</t>
  </si>
  <si>
    <t>NSO leads the National Statistical System by setting standards for nomenclatures and classifications that follow international standards and are adapted to local context</t>
  </si>
  <si>
    <t>NSO ensures nomenclatures and classifications follow international standards and are adapted to local context for a wide set of variables</t>
  </si>
  <si>
    <t>NSO ensures nomenclatures and classifications follow international standards and are adapted to local context only when those variables are being used in NSO censuses and surveys</t>
  </si>
  <si>
    <t>Law exists and is enforced</t>
  </si>
  <si>
    <t>Law exists but is not enforced</t>
  </si>
  <si>
    <t>There is no such law</t>
  </si>
  <si>
    <t>No succession plan exists</t>
  </si>
  <si>
    <t>No mission statement</t>
  </si>
  <si>
    <t>All operations are centralized</t>
  </si>
  <si>
    <t xml:space="preserve"> </t>
  </si>
  <si>
    <t>NSO has a core staff specialized in each of the following: census/survey planning, questionnaire development, field operations, data processing, sampling, data analysis, evaluation, and dissemination</t>
  </si>
  <si>
    <t>Physical facilities are limited and this causes some delay completing required tasks</t>
  </si>
  <si>
    <t>Equipment is limited and this causes some delay completing required tasks</t>
  </si>
  <si>
    <t>Local area network exists, is maintained, and widely used by staff</t>
  </si>
  <si>
    <t xml:space="preserve">Financial needs are not assessed annually </t>
  </si>
  <si>
    <t>NSO does not have established mechanisms to review and approve project plans</t>
  </si>
  <si>
    <t>NSO convenes committees in an ad hoc manner to review and approve project plans</t>
  </si>
  <si>
    <t>Project budgets are not disaggregated by major operation and do not include costs of equipment, facilities, and supplies</t>
  </si>
  <si>
    <t>Project budgets are not disaggregated by major operations but do include costs of equipment, facilities, and supplies</t>
  </si>
  <si>
    <t>Project budgets are estimated by major operations and do not include costs of equipment, facilities, and supplies</t>
  </si>
  <si>
    <t>Project budgets are estimated by major operations and include costs of equipment, facilities, and supplies</t>
  </si>
  <si>
    <t>ALL areas are reviewed by experts prior to surveys</t>
  </si>
  <si>
    <t>MOST areas are reviewed by experts prior to surveys</t>
  </si>
  <si>
    <t>SOME areas are reviewed by experts prior to surveys</t>
  </si>
  <si>
    <t>Subject matter staff are not involved</t>
  </si>
  <si>
    <t>Coding standards exist but are not enforced</t>
  </si>
  <si>
    <t>The hierarchical structure is transparent and has been effective in the past</t>
  </si>
  <si>
    <t>1. Institutional Capacity</t>
  </si>
  <si>
    <t>3. Mapping</t>
  </si>
  <si>
    <t>4. Sampling</t>
  </si>
  <si>
    <t>6. Field Operations</t>
  </si>
  <si>
    <t>7. Data Processing</t>
  </si>
  <si>
    <t>8. Data Analysis and Evaluation</t>
  </si>
  <si>
    <t>9. Data Dissemination</t>
  </si>
  <si>
    <t>Law exists that mandates respondent participation in censuses</t>
  </si>
  <si>
    <t>Respondent and interviewer burden are SOMETIMES considered and balanced with collecting desired data</t>
  </si>
  <si>
    <t>Respondent and interviewer burden are RARELY considered and balanced with collecting desired data</t>
  </si>
  <si>
    <t>Subject matter staff are involved in reviewing and testing the questionnaire</t>
  </si>
  <si>
    <t>NSO owns data analysis software but SOMETIMES analysis is delayed due to lack of licenses</t>
  </si>
  <si>
    <t>NSO owns data analysis software but OFTEN data analysis is delayed due to lack of licenses</t>
  </si>
  <si>
    <t>PES is conducted, data are analyzed and published</t>
  </si>
  <si>
    <t xml:space="preserve">NSO has written standards addressing elements to include in each publication: presentation format, agency elements/branding, data quality standards, and documenting the source of data, the methodologies and major statistics for all publications </t>
  </si>
  <si>
    <t>PES is not conducted</t>
  </si>
  <si>
    <t>PES is conducted and matching and reconciliation to census data is carried out</t>
  </si>
  <si>
    <t>Written procedures covering MOST aspects exist</t>
  </si>
  <si>
    <t>Written procedures exist but cover FEW aspects</t>
  </si>
  <si>
    <t>Written standards are clear and regularly updated</t>
  </si>
  <si>
    <t>Written standards are unclear</t>
  </si>
  <si>
    <t>No written standards exist</t>
  </si>
  <si>
    <t>Physical facilities are severely limited and this delays completing required tasks</t>
  </si>
  <si>
    <t>Physical facilities are limited but this does not delay completing required tasks</t>
  </si>
  <si>
    <t>Equipment is limited but this does not delay completing required tasks</t>
  </si>
  <si>
    <t>Equipment is severely limited and this delays completing required tasks</t>
  </si>
  <si>
    <t>Technical assistance needs are not assessed</t>
  </si>
  <si>
    <t>Technical assistance needs are assessed annually but plans are largely reactive</t>
  </si>
  <si>
    <t xml:space="preserve">NSO catalog is available upon request and public library contains up-to-date NSO publications </t>
  </si>
  <si>
    <t>NSO publicizes annual product catalog and public library contains up-to-date NSO publications</t>
  </si>
  <si>
    <t>NSO catalog is incomplete or NSO library is out of date</t>
  </si>
  <si>
    <t>NSO has no product catalog or library</t>
  </si>
  <si>
    <t>Products undergo little review before publication</t>
  </si>
  <si>
    <t>Not present</t>
  </si>
  <si>
    <t>Statistics and publications are released on a pre-announced schedule</t>
  </si>
  <si>
    <t>Reports include MOST elements</t>
  </si>
  <si>
    <t>Confidentiality guidelines only exist for certain publication formats or variables</t>
  </si>
  <si>
    <t>No formal confidentiality guidelines exist</t>
  </si>
  <si>
    <t>NSO assesses data collection annually for what is being collected, how it is being collected, and why it is needed</t>
  </si>
  <si>
    <t xml:space="preserve">NSO has core staff in ALL these areas </t>
  </si>
  <si>
    <t>NSO has core staff in MOST of these areas</t>
  </si>
  <si>
    <t>NSO has core staff in SOME of these areas</t>
  </si>
  <si>
    <t>Equipment is sufficient and facilitates completing required tasks</t>
  </si>
  <si>
    <t>Website exists and is regularly updated and maintained</t>
  </si>
  <si>
    <t>Website exists but no NSO staff is experienced or assigned to maintain it</t>
  </si>
  <si>
    <t>NSO does not have website</t>
  </si>
  <si>
    <t>Performance is not reviewed regularly</t>
  </si>
  <si>
    <t>Sufficient government funding is available for statistics and little outside funding is needed</t>
  </si>
  <si>
    <t>Financial needs are assessed annually and funding requests are made of central government in time for funding to be available when needed</t>
  </si>
  <si>
    <t>Financial needs are assessed annually and funding requests are made of donors in time for funding to be available when needed</t>
  </si>
  <si>
    <t>No review of NSO products occurs</t>
  </si>
  <si>
    <t xml:space="preserve">Data processing staff are involved in every stage of questionnaire design </t>
  </si>
  <si>
    <t>Data processing staff are involved only after questionnaire content has been finalized</t>
  </si>
  <si>
    <t xml:space="preserve">Data processing staff are invited to comment on questionnaire design </t>
  </si>
  <si>
    <t xml:space="preserve">Data processing staff are not involved in questionnaire design </t>
  </si>
  <si>
    <t>Respondent and interviewer burden are ALWAYS considered and balanced with collecting desired data</t>
  </si>
  <si>
    <t>Respondent and interviewer burden are OFTEN considered and balanced with collecting desired data</t>
  </si>
  <si>
    <t xml:space="preserve">ALL reports include all of these elements </t>
  </si>
  <si>
    <t>RARELY do reports include these elements</t>
  </si>
  <si>
    <t xml:space="preserve">Quality Assurance </t>
  </si>
  <si>
    <t>Quality Assurance</t>
  </si>
  <si>
    <t>NSO does not own data analysis software</t>
  </si>
  <si>
    <t>Technical assistance has MOST elements prior to entering an agreement</t>
  </si>
  <si>
    <t>Technical assistance has ALL elements prior to entering an agreement</t>
  </si>
  <si>
    <t>Technical assistance has SOME elements prior to entering an agreement</t>
  </si>
  <si>
    <t>Technical assistance does NOT have elements prior to entering an agreement</t>
  </si>
  <si>
    <t>The organizational structure is unclear and this often causes problems</t>
  </si>
  <si>
    <t>Written procedures exist for some methods used</t>
  </si>
  <si>
    <t>Templates exist for a series of well defined subject areas</t>
  </si>
  <si>
    <t>Templates exist for some subject areas</t>
  </si>
  <si>
    <t>A template exists for subject reports but is not specific to the subject area</t>
  </si>
  <si>
    <t>No template exists</t>
  </si>
  <si>
    <t>Legal Environment</t>
  </si>
  <si>
    <t>3</t>
  </si>
  <si>
    <t>2</t>
  </si>
  <si>
    <t>1</t>
  </si>
  <si>
    <t>0</t>
  </si>
  <si>
    <t>Written procedures do not exist</t>
  </si>
  <si>
    <t>NSO does not have a strategic plan</t>
  </si>
  <si>
    <t>Organizational Structure</t>
  </si>
  <si>
    <t>Stakeholder Coordination</t>
  </si>
  <si>
    <t>Coding standards exist and are enforced</t>
  </si>
  <si>
    <t>Coding is not standardized</t>
  </si>
  <si>
    <t>NSO makes all decisions independently but sometimes faces pressure about data collection or dissemination</t>
  </si>
  <si>
    <t>Data collection and dissemination are censored</t>
  </si>
  <si>
    <t>Training program exists but not all elements are covered</t>
  </si>
  <si>
    <t>Tabulations and publications take into account international standards when deciding which tables and reports to publish</t>
  </si>
  <si>
    <t>MOST reports include all of these elements</t>
  </si>
  <si>
    <t>International standards are ALWAYS consulted when creating tables and publications</t>
  </si>
  <si>
    <t>International standards are OFTEN consulted when creating tables and publications</t>
  </si>
  <si>
    <t>International standards are SOMETIMES consulted when creating tables and publications</t>
  </si>
  <si>
    <t>International standards are NEVER consulted when creating tables and publications</t>
  </si>
  <si>
    <t>All statistical analysis outputs are reviewed by knowledgeable reviewers and review standards are clear</t>
  </si>
  <si>
    <t>Statistical analysis outputs are not reviewed</t>
  </si>
  <si>
    <t>NSO often faces pressure when collecting and disseminating data</t>
  </si>
  <si>
    <t>Reports include basic descriptive statistics at multiple levels of geography</t>
  </si>
  <si>
    <t>Training program exists and all elements are covered in training</t>
  </si>
  <si>
    <t>No organizational chart exists</t>
  </si>
  <si>
    <t>Physical facilities are plentiful and facilitate completing required tasks</t>
  </si>
  <si>
    <t>Data processing staff are involved in the process of designing questionnaires</t>
  </si>
  <si>
    <t>Questionnaires follow internationally accepted standards for wording of questions and response categories in order to adequately measure concepts</t>
  </si>
  <si>
    <t>NSO only has ONE of these manuals</t>
  </si>
  <si>
    <t>NSO has NONE of these manuals</t>
  </si>
  <si>
    <t>All statistical analysis outputs are reviewed by knowledgeable reviewers but standards are unclear</t>
  </si>
  <si>
    <t>Written procedures do NOT exist</t>
  </si>
  <si>
    <t xml:space="preserve"> Reports include ALL elements</t>
  </si>
  <si>
    <t>Reports include NONE of these elements</t>
  </si>
  <si>
    <t>Reports include SOME elements</t>
  </si>
  <si>
    <t>NSO owns licenses for the data analysis programs utilized and the number is sufficient to complete NSO analysis work</t>
  </si>
  <si>
    <t>Written procedures exist for all methods used and are updated regularly</t>
  </si>
  <si>
    <t>No report exists</t>
  </si>
  <si>
    <t>Most projections are available but not broken down by age and sex or not available for sufficient geographic areas</t>
  </si>
  <si>
    <t>NSO products are reviewed annually and lessons learned are implemented</t>
  </si>
  <si>
    <t>NSO products are reviewed periodically and lessons learned implemented</t>
  </si>
  <si>
    <t>NSO reviews products but lessons learned are not implemented</t>
  </si>
  <si>
    <t>The legislation exists and includes ALL these aspects</t>
  </si>
  <si>
    <t>The legislation exists and includes ALMOST ALL these aspects</t>
  </si>
  <si>
    <t>The legislation exists and includes SOME of these aspects</t>
  </si>
  <si>
    <t>The country has implemented a statistical code of good practice, following international standards and adapted to the local context. It is available to all the members of the NSS</t>
  </si>
  <si>
    <t>Training exists but is only given to managers of data production and dissemination</t>
  </si>
  <si>
    <t>The advisory council includes members from the public and private sectors and meets regularly</t>
  </si>
  <si>
    <t>The advisory council includes members from the public and private sectors but does not meet regularly</t>
  </si>
  <si>
    <t>Evidence is NOT evaluated for new surveys or administrative records do not exist</t>
  </si>
  <si>
    <t>NSO does not have samplers specialized by area</t>
  </si>
  <si>
    <t>Non-sampling errors are not calculated</t>
  </si>
  <si>
    <t>Methods of calculating non-sampling error follow international standards and are available to the public upon request</t>
  </si>
  <si>
    <t xml:space="preserve">NSO has permanent subject matter experts  proficient in creating indicators for all areas </t>
  </si>
  <si>
    <t xml:space="preserve">NSO has permanent subject-matter experts proficient in creating indicators for MOST of the areas listed and relies on contractors for SOME of the areas listed </t>
  </si>
  <si>
    <t xml:space="preserve">NSO has permanent subject-matter experts proficient in creating indicators for SOME of the areas listed and relies on contractors for MOST of the areas listed </t>
  </si>
  <si>
    <t xml:space="preserve">NSO does not have permanent or contracted subject-matter experts proficient in creating indicators for any of the areas listed  </t>
  </si>
  <si>
    <t>NSO relies entirely on contracted staff to conduct demographic analysis</t>
  </si>
  <si>
    <t>NSO has permanent staff specialized in data visualization but who utilize traditional dissemination methods</t>
  </si>
  <si>
    <t>Several types of descriptive data but no thematic reports are published for all surveys</t>
  </si>
  <si>
    <t>Basic descriptive data is published for all surveys</t>
  </si>
  <si>
    <t>The advisory council  includes members from the public or private sector</t>
  </si>
  <si>
    <t xml:space="preserve">The NSO has microdata for some censuses and surveys but they are not online </t>
  </si>
  <si>
    <t>Microdata from censuses and surveys conducted by the NSO are available online and maintain data confidentiality</t>
  </si>
  <si>
    <t>Microdata from all censuses and surveys conducted by the NSO are online and maintain data confidentiality</t>
  </si>
  <si>
    <t>9.16</t>
  </si>
  <si>
    <t>A.7</t>
  </si>
  <si>
    <t>A.8</t>
  </si>
  <si>
    <t>A.9</t>
  </si>
  <si>
    <t>A.10</t>
  </si>
  <si>
    <t>A.11</t>
  </si>
  <si>
    <t>A.12</t>
  </si>
  <si>
    <t>A.13</t>
  </si>
  <si>
    <t>A.14</t>
  </si>
  <si>
    <r>
      <t>Paper questionnaires are ALWAYS</t>
    </r>
    <r>
      <rPr>
        <sz val="8"/>
        <color indexed="10"/>
        <rFont val="Lucida Sans"/>
        <family val="2"/>
      </rPr>
      <t xml:space="preserve"> </t>
    </r>
    <r>
      <rPr>
        <sz val="8"/>
        <rFont val="Lucida Sans"/>
        <family val="2"/>
      </rPr>
      <t>disposed of securely and in a specified time frame</t>
    </r>
  </si>
  <si>
    <r>
      <t>Paper questionnaires are RARELY</t>
    </r>
    <r>
      <rPr>
        <sz val="8"/>
        <color indexed="10"/>
        <rFont val="Lucida Sans"/>
        <family val="2"/>
      </rPr>
      <t xml:space="preserve"> </t>
    </r>
    <r>
      <rPr>
        <sz val="8"/>
        <rFont val="Lucida Sans"/>
        <family val="2"/>
      </rPr>
      <t>disposed of securely in a specified time frame</t>
    </r>
  </si>
  <si>
    <t>All elements are rarely assessed</t>
  </si>
  <si>
    <t xml:space="preserve">Detailed organizational chart exists and is available to the public, but it is not up to date </t>
  </si>
  <si>
    <t>Periodicity is SOMETIMES defined for the collection of major surveys and is only SOMETIMES followed</t>
  </si>
  <si>
    <t xml:space="preserve">Program exists and seeks national and international support </t>
  </si>
  <si>
    <t xml:space="preserve">Program exists but only seeks national or international support </t>
  </si>
  <si>
    <t xml:space="preserve">Program does not exist and stakeholders are not contacted </t>
  </si>
  <si>
    <t xml:space="preserve">Government funding is not sufficient and covers few needs </t>
  </si>
  <si>
    <t xml:space="preserve">Government funding is not sufficient but covers most needs </t>
  </si>
  <si>
    <t xml:space="preserve">Government funding is sufficient and covers all needs </t>
  </si>
  <si>
    <t>Law exists and censuses are always conducted on time</t>
  </si>
  <si>
    <t xml:space="preserve">Law exists but the timeline for censuses is not always followed </t>
  </si>
  <si>
    <t>Law exists but does not define a specific time period</t>
  </si>
  <si>
    <t>Decisions on all steps of data collection and dissemination are made independently from political influence</t>
  </si>
  <si>
    <t>Data security is ALWAYS ensured throughout projects</t>
  </si>
  <si>
    <t>Data security is OFTEN ensured throughout projects</t>
  </si>
  <si>
    <t>Data security is SOMETIMES ensured throughout projects</t>
  </si>
  <si>
    <t>Data security is RARELY ensured throughout projects</t>
  </si>
  <si>
    <t>Paper questionnaires are shredded, chemically decomposed, pulverized, or burned for disposal in a specified time frame (If NSO does not use paper questionnaires for censuses or surveys = N/A)</t>
  </si>
  <si>
    <t>Paper questionnaires are OFTEN disposed of securely and in a specified time frame</t>
  </si>
  <si>
    <t>Paper questionnaires are SOMETIMES disposed of securely and in a specified amount of time</t>
  </si>
  <si>
    <t>Strategic statistical plan includes  household survey program with timeline that is followed</t>
  </si>
  <si>
    <t>Strategic statistical plan includes household survey program with a timeline but the timeline is not followed</t>
  </si>
  <si>
    <t xml:space="preserve">Strategic statistical plan does not exist or does not include a household survey program </t>
  </si>
  <si>
    <t>Periodicity is ALWAYS defined for the collection of major surveys and is ALWAYS followed</t>
  </si>
  <si>
    <t>Periodicity is always defined for the collection of major surveys but is only SOMETIMES followed</t>
  </si>
  <si>
    <t>Periodicity is not defined for major surveys</t>
  </si>
  <si>
    <t>NSO has core staff in VERY FEW of these areas</t>
  </si>
  <si>
    <t>New hires are recruited based on qualifications that match the needs of the NSO</t>
  </si>
  <si>
    <t>NSO has a succession plan to identify specific employees to take on larger responsibility and training is provided to ensure the plan succeeds</t>
  </si>
  <si>
    <t>Employee performance is reviewed frequently, at least annually, and new performance goals are set</t>
  </si>
  <si>
    <t>Performance is reviewed frequently and new performance goals are set</t>
  </si>
  <si>
    <t>Performance is reviewed frequently but no new goals are set</t>
  </si>
  <si>
    <t xml:space="preserve">Employees are encouraged to do analytical work, to publish scientific papers, and to present them at seminars and conferences when relevant </t>
  </si>
  <si>
    <t>NSO has an advocacy program that seeks domestic and international donor financial and technical support for statistics (If NSO does not require donor support = 3)</t>
  </si>
  <si>
    <t>Program does not exist but some stakeholders are contacted</t>
  </si>
  <si>
    <t xml:space="preserve">Financial needs are not assessed annually and NSO does not seek donor support </t>
  </si>
  <si>
    <t>All NSO external technical assistance has a clear scope of work, deliverables, and outputs identified prior to entering an agreement (If NSO does not require technical assistance = 3)</t>
  </si>
  <si>
    <r>
      <t>Strategic statistical plan includes household survey program without a timeline</t>
    </r>
    <r>
      <rPr>
        <sz val="8"/>
        <color indexed="10"/>
        <rFont val="Lucida Sans"/>
        <family val="2"/>
      </rPr>
      <t xml:space="preserve"> </t>
    </r>
  </si>
  <si>
    <r>
      <t>Funding is mostly from international sources</t>
    </r>
    <r>
      <rPr>
        <sz val="8"/>
        <color indexed="10"/>
        <rFont val="Lucida Sans"/>
        <family val="2"/>
      </rPr>
      <t xml:space="preserve"> </t>
    </r>
  </si>
  <si>
    <t>The publicity campaign for each census covers NONE of these operations</t>
  </si>
  <si>
    <t>The publicity campaign for major surveys covers NONE of these operations</t>
  </si>
  <si>
    <t>National Statistical Office (NSO) has permanent staff trained and experienced in applying project management principles including budgeting, scheduling, reporting, and quality control for census and survey operations</t>
  </si>
  <si>
    <t>NSO has sufficient permanent staff trained and experienced in applying project management principles</t>
  </si>
  <si>
    <t>NSO has permanent staff trained and experienced in applying some project management principles</t>
  </si>
  <si>
    <t>NSO has permanent staff trained but not experienced in applying project management principles</t>
  </si>
  <si>
    <t>NSO does not have permanent staff trained or experienced in project management principles</t>
  </si>
  <si>
    <t xml:space="preserve">Plans for each census include detailed physical space and equipment requirements </t>
  </si>
  <si>
    <t xml:space="preserve">Plans for each census ALWAYS include detailed physical space and equipment requirements </t>
  </si>
  <si>
    <t xml:space="preserve"> Plans for each census OFTEN include physical space and equipment requirements</t>
  </si>
  <si>
    <t xml:space="preserve"> Plans for each census RARELY include physical space and equipment requirements</t>
  </si>
  <si>
    <t xml:space="preserve">Plans for major surveys include detailed physical space and equipment requirements </t>
  </si>
  <si>
    <t xml:space="preserve">Plans for major surveys ALWAYS include detailed physical space and equipment requirements </t>
  </si>
  <si>
    <t xml:space="preserve"> Plans for major surveys OFTEN include physical space and equipment requirements</t>
  </si>
  <si>
    <t xml:space="preserve"> Plans for major surveys RARELY include physical space and equipment requirements</t>
  </si>
  <si>
    <t>Plans for each census include estimates of staffing needs, types of skills required, and time when staff are needed</t>
  </si>
  <si>
    <t>Plans for each census ALWAYS include estimates of staffing needs, types of skills required, and time when staff are needed</t>
  </si>
  <si>
    <t>Plans for each census OFTEN include estimates of staffing needs, types of skills required, and time when staff are needed</t>
  </si>
  <si>
    <t>Plans for each census SOMETIMES include estimates of staffing needs, types of skills required, and time when staff are needed</t>
  </si>
  <si>
    <t>Plans for each census RARELY include estimates of staffing needs, types of skills required, and time when staff are needed</t>
  </si>
  <si>
    <t>Plans for major surveys include estimates of staffing needs, types of skills required, and time when staff are needed</t>
  </si>
  <si>
    <t>Plans for major surveys ALWAYS include estimates of staffing needs, types of skills required, and time when staff are needed</t>
  </si>
  <si>
    <t>Plans for major surveys OFTEN include estimates of staffing needs, types of skills required, and time when staff are needed</t>
  </si>
  <si>
    <t xml:space="preserve"> Plans for major surveys SOMETIMES include estimates of staffing needs, types of skills required, and time when staff are needed</t>
  </si>
  <si>
    <t>Plans for major surveys RARELY include estimates of staffing needs, types of skills required, and time when staff are needed</t>
  </si>
  <si>
    <t xml:space="preserve">The publicity campaign for each census involves local leaders and high profile members of the community to help spread awareness and improve participation </t>
  </si>
  <si>
    <t>The publicity campaign for each census ALWAYS includes local leaders and other high profile individuals</t>
  </si>
  <si>
    <t>The publicity campaign for each census OFTEN includes local leaders and other high profile individuals</t>
  </si>
  <si>
    <t>The publicity campaign for each census SOMETIMES includes local leaders and other high profile individuals</t>
  </si>
  <si>
    <t>The publicity campaign for each census RARELY includes local leaders and other high profile individuals</t>
  </si>
  <si>
    <t>The NSO uses project management scheduling tools to determine the timing and dependencies between the various components of census and survey operations (network analysis, flow charts, calendars, etc.)</t>
  </si>
  <si>
    <t xml:space="preserve"> The NSO uses project management scheduling tools to determine the timing and dependencies between various project components</t>
  </si>
  <si>
    <t>The NSO uses project management scheduling tools to determine the timing but NOT the dependencies between various project components</t>
  </si>
  <si>
    <t>The NSO uses very simple and non-detailed tools to determine timing of project operations</t>
  </si>
  <si>
    <t>The NSO does not use tools to determine the timing of project operations</t>
  </si>
  <si>
    <t>For each census a publicity campaign exists for each stage where NSO staff come in contact with the public: cartographic operations, the pilot census, and enumeration (for the census and the post-enumeration check)</t>
  </si>
  <si>
    <t>The publicity campaign for each census covers ALL of these operations</t>
  </si>
  <si>
    <t>The publicity campaign for each census covers TWO of these operations</t>
  </si>
  <si>
    <t>The publicity campaign for each census covers ONE of these operations</t>
  </si>
  <si>
    <t>For major surveys, a publicity campaign exists for each stage where NSO staff come in contact with the public: cartographic operations, the pilot, and enumeration</t>
  </si>
  <si>
    <t>The publicity campaign for major surveys covers ALL of these operations</t>
  </si>
  <si>
    <t>The publicity campaign for major surveys covers ONE of these operations</t>
  </si>
  <si>
    <t>NSO uses a reporting system to monitor that census and survey operations are proceeding according to plan and that cases of over expenditure are detected promptly</t>
  </si>
  <si>
    <t>NSO uses a reporting system that monitors both the schedules and budgets of projects in a timely manner</t>
  </si>
  <si>
    <t>NSO uses a reporting system that monitors both the schedules AND budgets of a project but NOT in a timely manner</t>
  </si>
  <si>
    <t>NSO uses a reporting system that monitors EITHER the schedules OR budgets of projects.</t>
  </si>
  <si>
    <t>NSO does not use a reporting system</t>
  </si>
  <si>
    <t xml:space="preserve">Quality assurance program is designed to detect errors and perform remedial actions throughout each phase of all statistical activities </t>
  </si>
  <si>
    <t xml:space="preserve">Quality assurance program detects errors and performs remedial actions throughout each phase of all statistical activities </t>
  </si>
  <si>
    <t xml:space="preserve">Quality assurance program detects errors and performs remedial actions throughout SOME phases of statistical activities </t>
  </si>
  <si>
    <t>For each census, the publicity campaign does the following: 1) informs the public of what information will be collected and how it will be used, 2) uses a variety of means to reach the public (media, posters, festivals, etc.), and 3) targets hard to enumerate populations</t>
  </si>
  <si>
    <t>The publicity campaign for each census covers ALL of these aspects</t>
  </si>
  <si>
    <t>The publicity campaign for each census covers TWO of these aspects</t>
  </si>
  <si>
    <t>The publicity campaign for each census covers ONE of these aspects</t>
  </si>
  <si>
    <t>The publicity campaign for each census covers NONE of these aspects</t>
  </si>
  <si>
    <t>Census final report exists and includes successes, failures, and possible adaptations of census plans</t>
  </si>
  <si>
    <t>Census final report exists and includes successes and failures but DOES NOT include a discussion on possible adaptations of census plans</t>
  </si>
  <si>
    <t>NSO develops a final report for each recurring survey, which documents the success, failures, and possible adaptations of survey plans so that the experience gained can be utilized for future planning purposes</t>
  </si>
  <si>
    <t>For each recurring survey a final document exists and  includes successes, failures, and possible adaptations of survey plans</t>
  </si>
  <si>
    <t>For each recurring survey a final document exists and includes successes and failures but DOES NOT include a discussion on possible adaptations of survey plans</t>
  </si>
  <si>
    <t>For each recurring survey a final document exists and includes successes but DOES NOT include failures or possible  adaptations of survey plans</t>
  </si>
  <si>
    <t xml:space="preserve">No final document is prepared for each recurring survey </t>
  </si>
  <si>
    <r>
      <rPr>
        <sz val="8"/>
        <color indexed="10"/>
        <rFont val="Lucida Sans"/>
        <family val="2"/>
      </rPr>
      <t xml:space="preserve"> </t>
    </r>
    <r>
      <rPr>
        <sz val="8"/>
        <color indexed="8"/>
        <rFont val="Lucida Sans"/>
        <family val="2"/>
      </rPr>
      <t xml:space="preserve">Plans for each census </t>
    </r>
    <r>
      <rPr>
        <sz val="8"/>
        <rFont val="Lucida Sans"/>
        <family val="2"/>
      </rPr>
      <t xml:space="preserve">SOMETIMES include physical space and equipment requirements </t>
    </r>
  </si>
  <si>
    <r>
      <rPr>
        <sz val="8"/>
        <color indexed="10"/>
        <rFont val="Lucida Sans"/>
        <family val="2"/>
      </rPr>
      <t xml:space="preserve"> </t>
    </r>
    <r>
      <rPr>
        <sz val="8"/>
        <rFont val="Lucida Sans"/>
        <family val="2"/>
      </rPr>
      <t>Pla</t>
    </r>
    <r>
      <rPr>
        <sz val="8"/>
        <color indexed="8"/>
        <rFont val="Lucida Sans"/>
        <family val="2"/>
      </rPr>
      <t xml:space="preserve">ns for major surveys </t>
    </r>
    <r>
      <rPr>
        <sz val="8"/>
        <rFont val="Lucida Sans"/>
        <family val="2"/>
      </rPr>
      <t xml:space="preserve">SOMETIMES include physical space and equipment requirements </t>
    </r>
  </si>
  <si>
    <r>
      <t>Quality assurance program detects errors but DOES NOT perform remedial actions throughout all phases of statistical activities</t>
    </r>
    <r>
      <rPr>
        <sz val="8"/>
        <color indexed="10"/>
        <rFont val="Lucida Sans"/>
        <family val="2"/>
      </rPr>
      <t xml:space="preserve"> </t>
    </r>
  </si>
  <si>
    <r>
      <t>NSO develops a final report for each census which documents the success, failures, and possible adaptations of census</t>
    </r>
    <r>
      <rPr>
        <sz val="10"/>
        <color indexed="10"/>
        <rFont val="Lucida Sans"/>
        <family val="2"/>
      </rPr>
      <t xml:space="preserve"> </t>
    </r>
    <r>
      <rPr>
        <sz val="10"/>
        <rFont val="Lucida Sans"/>
        <family val="2"/>
      </rPr>
      <t>plans so that the experience gained can be utilized for future planning purposes</t>
    </r>
  </si>
  <si>
    <r>
      <t>Census final report</t>
    </r>
    <r>
      <rPr>
        <sz val="8"/>
        <color indexed="10"/>
        <rFont val="Lucida Sans"/>
        <family val="2"/>
      </rPr>
      <t xml:space="preserve"> </t>
    </r>
    <r>
      <rPr>
        <sz val="8"/>
        <rFont val="Lucida Sans"/>
        <family val="2"/>
      </rPr>
      <t>exists and includes successes but DOES NOT include failures or possible  adaptations of census plans</t>
    </r>
  </si>
  <si>
    <r>
      <t>No census final report</t>
    </r>
    <r>
      <rPr>
        <sz val="8"/>
        <color indexed="10"/>
        <rFont val="Lucida Sans"/>
        <family val="2"/>
      </rPr>
      <t xml:space="preserve"> </t>
    </r>
    <r>
      <rPr>
        <sz val="8"/>
        <rFont val="Lucida Sans"/>
        <family val="2"/>
      </rPr>
      <t>is prepared</t>
    </r>
  </si>
  <si>
    <t xml:space="preserve">NSO does not publish maps or cartographic databases on the internet </t>
  </si>
  <si>
    <t>NSO has permanent staff trained in ALL elements</t>
  </si>
  <si>
    <t>NSO has permanent staff trained in MOST elements</t>
  </si>
  <si>
    <t>NSO has permanent staff trained in SOME elements</t>
  </si>
  <si>
    <t xml:space="preserve">Cartographic staff is involved in creating thematic maps (designed to highlight a specific topic) for data dissemination products using GIS software </t>
  </si>
  <si>
    <t>Master sampling frame is developed from the most recent census and utilized to obtain the sample and weighting factors needed to implement surveys</t>
  </si>
  <si>
    <r>
      <t>Methods of calculating sampling</t>
    </r>
    <r>
      <rPr>
        <sz val="10"/>
        <color indexed="10"/>
        <rFont val="Lucida Sans"/>
        <family val="2"/>
      </rPr>
      <t xml:space="preserve"> </t>
    </r>
    <r>
      <rPr>
        <sz val="10"/>
        <rFont val="Lucida Sans"/>
        <family val="2"/>
      </rPr>
      <t>error follow international standards and are available to the public upon request</t>
    </r>
  </si>
  <si>
    <t xml:space="preserve">Manuals do NOT exist </t>
  </si>
  <si>
    <t>National Statistical Office (NSO) has permanent staff trained in sampling theory, sampling concepts, and mathematical statistics (e.g., Central Limit Theorem, normal distribution, cluster sampling, simple random sampling, etc.)</t>
  </si>
  <si>
    <t>NSO has permanent staff trained in all areas</t>
  </si>
  <si>
    <t>NSO has insufficient permanent staff trained in some  areas and/or relies on contractors trained in these areas</t>
  </si>
  <si>
    <t>NSO does not have permanent or contracted staff trained in these areas</t>
  </si>
  <si>
    <t>NSO has permanent staff experienced in sample design and operations (e.g. identifying the sample in the field, designing an appropriate sample balancing field realities and budget with scope)</t>
  </si>
  <si>
    <t>NSO has sufficient permanent staff experienced in sample design and operations</t>
  </si>
  <si>
    <t>NSO has insufficient permanent staff experienced in  sample design and operations and/or relies on contractors experienced in these areas</t>
  </si>
  <si>
    <t>NSO does not have staff experienced in either sample design or operations and relies entirely on experienced contractors</t>
  </si>
  <si>
    <t>NSO does not have permanent or contracted staff with experience in these areas</t>
  </si>
  <si>
    <t>Data adjustments are SOMETIMES made</t>
  </si>
  <si>
    <t>Master sampling frame developed from the most recent census and utilized to obtain the sample and weighting factors for surveys</t>
  </si>
  <si>
    <t xml:space="preserve">Master sampling frame is developed from the most recent census but is not utilized to obtain sample and weighting factors for surveys </t>
  </si>
  <si>
    <t>Master sampling frame is developed partially from the most recent census and is not utilized in surveys</t>
  </si>
  <si>
    <t>Master sampling frame is independent of most recent census or does not exist</t>
  </si>
  <si>
    <t>Methods of calculating sampling error follow international standards and are available to the public upon request</t>
  </si>
  <si>
    <t>Methods of calculating sampling error follow international standards but are not available to the public upon request</t>
  </si>
  <si>
    <t>NSO calculates sampling error but does not follow international standards</t>
  </si>
  <si>
    <t>Sampling errors are not calculated</t>
  </si>
  <si>
    <t>Methods of calculating non-sampling error follow international standards but are not available to the public upon request</t>
  </si>
  <si>
    <t>NSO calculates non-sampling error but does not follow international standards</t>
  </si>
  <si>
    <t xml:space="preserve">NSO has manuals for NSO sampling experts that explain how to create a sample and details the sampling methodology, including the calculation of probabilities of selection, response and coverage rates, and the calculation of survey weights for each survey </t>
  </si>
  <si>
    <t>Manuals exist that cover ALL of these elements</t>
  </si>
  <si>
    <t>Manuals exist that cover MOST of these elements</t>
  </si>
  <si>
    <t>Manuals exist that cover SOME of these elements</t>
  </si>
  <si>
    <t>NSO has permanent subject-matter experts in SOME of the areas listed and relies on contractors for MOST of the areas listed</t>
  </si>
  <si>
    <t xml:space="preserve">NSO does NOT have permanent or contracted subject-matter experts for any of the areas listed  </t>
  </si>
  <si>
    <t xml:space="preserve">Questionnaire content is decided taking historical continuity and international standards into account </t>
  </si>
  <si>
    <t xml:space="preserve">They are taken into account for MOST censuses and surveys </t>
  </si>
  <si>
    <t xml:space="preserve">They are only taken into account for SOME censuses and surveys </t>
  </si>
  <si>
    <t xml:space="preserve">NSO has permanent subject matter experts in all areas </t>
  </si>
  <si>
    <r>
      <t xml:space="preserve">NSO has permanent subject-matter experts in MOST of the areas listed and relies on contractors for SOME of the areas listed   </t>
    </r>
    <r>
      <rPr>
        <sz val="8"/>
        <color rgb="FFFF0000"/>
        <rFont val="Lucida Sans"/>
        <family val="2"/>
      </rPr>
      <t/>
    </r>
  </si>
  <si>
    <t xml:space="preserve">They are taken into account for ALL censuses and surveys </t>
  </si>
  <si>
    <t xml:space="preserve">They are NOT taken into account </t>
  </si>
  <si>
    <t>For each census, data users are consulted during the development of the questionnaire</t>
  </si>
  <si>
    <r>
      <t xml:space="preserve">Data users are consulted at least at the beginning and end of the development of the census questionnaire </t>
    </r>
    <r>
      <rPr>
        <sz val="8"/>
        <color indexed="10"/>
        <rFont val="Lucida Sans"/>
        <family val="2"/>
      </rPr>
      <t/>
    </r>
  </si>
  <si>
    <t xml:space="preserve">Data users are consulted at least once during the development of the census questionnaire </t>
  </si>
  <si>
    <r>
      <t xml:space="preserve">Data users are consulted during the </t>
    </r>
    <r>
      <rPr>
        <sz val="8"/>
        <rFont val="Lucida Sans"/>
        <family val="2"/>
      </rPr>
      <t>development of so</t>
    </r>
    <r>
      <rPr>
        <sz val="8"/>
        <color indexed="8"/>
        <rFont val="Lucida Sans"/>
        <family val="2"/>
      </rPr>
      <t>me modules or aspects of the census questionnaire and not others</t>
    </r>
  </si>
  <si>
    <t xml:space="preserve">Data users are not consulted during the development of the census questionnaire </t>
  </si>
  <si>
    <t>For major surveys, data users are consulted during the development of the questionnaire</t>
  </si>
  <si>
    <t>Data users are consulted at least at the beginning and end of the  development of the questionnaires  for major surveys</t>
  </si>
  <si>
    <t>Data users are consulted at least once during  the development of the questionnaires for major surveys</t>
  </si>
  <si>
    <t>Data users are consulted during the development of some questionnaires for major surveys and not others</t>
  </si>
  <si>
    <t>Data users are not consulted during the development of the questionnaires for major surveys</t>
  </si>
  <si>
    <t>Checks of translated questionnaires are conducted including: 1) Independent forward translation by two translators, 2) back-translation by two additional translators who worked independent of each other, and 3) revisions made to translated questionnaire based on discrepancies in translation (If NSO does not need to translate questionnaires = N/A)</t>
  </si>
  <si>
    <t>For each census, cognitive pretesting is always conducted. Modifications are made based on testing and the questionnaire is retested. Cognitive pretesting tests that the question is measuring what it is intending to measure (respondents understand the question the same way researchers do) and that data are valid and reliable</t>
  </si>
  <si>
    <t>For major surveys, cognitive pretesting is always conducted. Modifications are made based on testing and the questionnaire is retested. Cognitive pretesting tests that the question is measuring what it is intending to measure (respondents understand the question the same way researchers do) and that data are valid and reliable</t>
  </si>
  <si>
    <t>When the content of a census questionnaire is being decided, new questions and changes to the questionnaire are systematically tested prior to data collection. Modifications are made based on testing and questionnaire is retested</t>
  </si>
  <si>
    <t>New census questions are sometimes pretested or modifications are not retested</t>
  </si>
  <si>
    <t>When the content of questionnaires for major surveys is being decided, new questions and changes to the questionnaire are systematically tested prior to data collection. Modifications are made based on testing and questionnaire is retested</t>
  </si>
  <si>
    <t>New survey questions are sometimes pretested or modifications are not retested</t>
  </si>
  <si>
    <t>New survey questions are not pretested</t>
  </si>
  <si>
    <t>For each census, questionnaire testing procedures and results are documented and referenced during the questionnaire design phase for subsequent censuses and surveys</t>
  </si>
  <si>
    <t>For each census, procedures and results are documented and used to improve subsequent questionnaires</t>
  </si>
  <si>
    <t>For each census, procedures and results are documented but not used to improve subsequent questionnaires</t>
  </si>
  <si>
    <t>Some documentation for each census exists but it is unclear</t>
  </si>
  <si>
    <t>There is no documentation of this kind for censuses</t>
  </si>
  <si>
    <t>For major surveys, questionnaire testing procedures and results are documented and referenced during the questionnaire design phase for subsequent censuses and surveys</t>
  </si>
  <si>
    <t>For major surveys, procedures and results are documented and used to improve subsequent questionnaires</t>
  </si>
  <si>
    <t>For major surveys, procedures and results are documented but not used to improve subsequent questionnaires</t>
  </si>
  <si>
    <t>Some documentation for major surveys exists but it is unclear</t>
  </si>
  <si>
    <t>There is no documentation of this kind for major surveys</t>
  </si>
  <si>
    <t>A sound delivery structure is in place to ensure materials reach the individual enumeration areas as scheduled and in good condition</t>
  </si>
  <si>
    <t xml:space="preserve">A sound structure does not exist and materials reach the field in an ad hoc manner </t>
  </si>
  <si>
    <t xml:space="preserve">Regional offices are established to facilitate field work operations (if regional offices  are not needed = N/A) </t>
  </si>
  <si>
    <t>For each census, procedures and backup questionnaires and/or devices are in place</t>
  </si>
  <si>
    <t>No procedures or backup questionnaires or devices are in place for each census</t>
  </si>
  <si>
    <t>For major surveys, procedures and backup questionnaires and/or devices are in place</t>
  </si>
  <si>
    <t>For major surveys, procedures are in place but the backup questionnaires and/or devices are not distributed throughout the country</t>
  </si>
  <si>
    <t>No procedures or backup questionnaires or devices are in place for major surveys</t>
  </si>
  <si>
    <t>Enumerator training includes the following: map field test, questionnaire field test, language/translation issues, and emphasis on explaining hard to understand or sensitive questions</t>
  </si>
  <si>
    <t>Lessons learned from the pilot census are documented and implemented for field work</t>
  </si>
  <si>
    <t>NSO has a manual for training of trainers, a manual for enumerators, and a manual for supervisors</t>
  </si>
  <si>
    <t>NSO has ALL THREE of these manuals</t>
  </si>
  <si>
    <r>
      <rPr>
        <sz val="8"/>
        <color indexed="10"/>
        <rFont val="Lucida Sans"/>
        <family val="2"/>
      </rPr>
      <t xml:space="preserve"> </t>
    </r>
    <r>
      <rPr>
        <sz val="8"/>
        <color indexed="8"/>
        <rFont val="Lucida Sans"/>
        <family val="2"/>
      </rPr>
      <t>A sound structure exists and i</t>
    </r>
    <r>
      <rPr>
        <sz val="8"/>
        <rFont val="Lucida Sans"/>
        <family val="2"/>
      </rPr>
      <t>ncludes contingency plans for potential risks</t>
    </r>
  </si>
  <si>
    <r>
      <rPr>
        <sz val="8"/>
        <color indexed="10"/>
        <rFont val="Lucida Sans"/>
        <family val="2"/>
      </rPr>
      <t xml:space="preserve"> </t>
    </r>
    <r>
      <rPr>
        <sz val="8"/>
        <rFont val="Lucida Sans"/>
        <family val="2"/>
      </rPr>
      <t>A sound structure exists but there is no plan for contingencies</t>
    </r>
  </si>
  <si>
    <r>
      <rPr>
        <sz val="8"/>
        <color indexed="10"/>
        <rFont val="Lucida Sans"/>
        <family val="2"/>
      </rPr>
      <t xml:space="preserve"> </t>
    </r>
    <r>
      <rPr>
        <sz val="8"/>
        <rFont val="Lucida Sans"/>
        <family val="2"/>
      </rPr>
      <t>A sound structure exists for some areas of the country and there is no plan for contingencies</t>
    </r>
  </si>
  <si>
    <r>
      <t>A pilot is conducted to test each component of the census, including:</t>
    </r>
    <r>
      <rPr>
        <sz val="10"/>
        <color indexed="10"/>
        <rFont val="Lucida Sans"/>
        <family val="2"/>
      </rPr>
      <t xml:space="preserve"> </t>
    </r>
    <r>
      <rPr>
        <sz val="10"/>
        <rFont val="Lucida Sans"/>
        <family val="2"/>
      </rPr>
      <t>reading maps, movement of materials (e.g. questionnaires), field staff hierarchy, enumeration, etc.</t>
    </r>
  </si>
  <si>
    <t xml:space="preserve">All data processing and analysis operations are tested during the pilot census </t>
  </si>
  <si>
    <t>Archive system exists and includes data from all THREE: censuses, surveys, and administrative records</t>
  </si>
  <si>
    <t>Archive system exists but only includes TWO of the data types</t>
  </si>
  <si>
    <t>ALL data processing activities are documented for each census</t>
  </si>
  <si>
    <t>SOME data processing activities are documented for each census</t>
  </si>
  <si>
    <t>ALL data processing activities are documented for major surveys</t>
  </si>
  <si>
    <t>SOME data processing activities are documented for major surveys</t>
  </si>
  <si>
    <t>For each census, documentation of data adjustments, transformations, statistical analysis, edits, coding, and imputation of missing values exists and is available to the public upon request</t>
  </si>
  <si>
    <t>ALL elements are documented for each census and available to the public upon request</t>
  </si>
  <si>
    <t>MOST elements are documented for each census and available to the public upon request</t>
  </si>
  <si>
    <t>SOME elements are documented for each census and available to the public upon request</t>
  </si>
  <si>
    <t>For major surveys, documentation of data adjustments, transformations, statistical analysis, edits, coding, and imputation of missing values exists and is available to the public upon request</t>
  </si>
  <si>
    <t>ALL elements are documented for major surveys and available to the public upon request</t>
  </si>
  <si>
    <t>MOST elements are documented for major surveys and available to the public upon request</t>
  </si>
  <si>
    <t>SOME elements are documented for major surveys and available to the public upon request</t>
  </si>
  <si>
    <t>NSO has sufficient permanent staff trained and experienced in information technology (IT) and data processing requirements for census/survey operations</t>
  </si>
  <si>
    <t>NSO has sufficient permanent staff trained and experienced in IT and data processing</t>
  </si>
  <si>
    <t>NSO has sufficient permanent staff trained but not experienced in IT and data processing</t>
  </si>
  <si>
    <t>NSO does not have sufficient permanent staff trained and experienced in IT and data processing or the staff is contracted</t>
  </si>
  <si>
    <t>NSO does not have permanent or contracted staff trained or experienced in IT and data processing</t>
  </si>
  <si>
    <t>Space, hardware, and software are plentiful and facilitate completing required tasks</t>
  </si>
  <si>
    <t>Space, hardware, or software are limited but does not delay completion of required tasks</t>
  </si>
  <si>
    <t>Space, hardware, or software are limited and this causes some delay in the completion of required tasks</t>
  </si>
  <si>
    <t>Space, hardware, or software are severely limited and this delays the completion of required tasks</t>
  </si>
  <si>
    <t>All data processing and analysis operations are tested during the pilot for the major surveys</t>
  </si>
  <si>
    <t xml:space="preserve">Lessons learned from the census pilot are documented and implemented for data processing and data analysis </t>
  </si>
  <si>
    <t xml:space="preserve">Lessons learned from the pilot for the major surveys are documented and implemented for data processing and data analysis </t>
  </si>
  <si>
    <t xml:space="preserve"> Archive system exists but only includes ONE of the types of data </t>
  </si>
  <si>
    <t xml:space="preserve">NSO has written coding, capture, and editing &amp; imputation manuals for census data processing operations </t>
  </si>
  <si>
    <t xml:space="preserve"> For each census, manuals covering ALL aspects exist</t>
  </si>
  <si>
    <t xml:space="preserve">For each census, manuals covering MOST aspects exist </t>
  </si>
  <si>
    <t xml:space="preserve"> For each census, manuals covering SOME aspects exist </t>
  </si>
  <si>
    <t>For major surveys, manuals covering ALL aspects exist</t>
  </si>
  <si>
    <t xml:space="preserve">For major surveys, manuals covering MOST aspects exist </t>
  </si>
  <si>
    <t xml:space="preserve">For major surveys, manuals covering SOME aspects exist </t>
  </si>
  <si>
    <t>All data processing activities (software programs utilized, data flow management, file and variable naming conventions, etc.) are documented for each census</t>
  </si>
  <si>
    <r>
      <t>Coding standards (formatting, naming variables, variable names, etc.</t>
    </r>
    <r>
      <rPr>
        <sz val="10"/>
        <color indexed="8"/>
        <rFont val="Lucida Sans"/>
        <family val="2"/>
      </rPr>
      <t>) exist and are enforced</t>
    </r>
  </si>
  <si>
    <r>
      <rPr>
        <sz val="8"/>
        <color indexed="10"/>
        <rFont val="Lucida Sans"/>
        <family val="2"/>
      </rPr>
      <t xml:space="preserve"> </t>
    </r>
    <r>
      <rPr>
        <sz val="8"/>
        <rFont val="Lucida Sans"/>
        <family val="2"/>
      </rPr>
      <t>MOST data processing activities are documented for each census</t>
    </r>
  </si>
  <si>
    <r>
      <t>All data processing activities (software programs utilized, data flow management, file and variable naming conventions, etc.)</t>
    </r>
    <r>
      <rPr>
        <sz val="10"/>
        <color indexed="10"/>
        <rFont val="Lucida Sans"/>
        <family val="2"/>
      </rPr>
      <t xml:space="preserve"> </t>
    </r>
    <r>
      <rPr>
        <sz val="10"/>
        <rFont val="Lucida Sans"/>
        <family val="2"/>
      </rPr>
      <t>are documented for major surveys</t>
    </r>
  </si>
  <si>
    <r>
      <rPr>
        <sz val="8"/>
        <color indexed="10"/>
        <rFont val="Lucida Sans"/>
        <family val="2"/>
      </rPr>
      <t xml:space="preserve"> </t>
    </r>
    <r>
      <rPr>
        <sz val="8"/>
        <rFont val="Lucida Sans"/>
        <family val="2"/>
      </rPr>
      <t>MOST data processing activities are documented for major surveys</t>
    </r>
  </si>
  <si>
    <t>NSO has experienced staff identified and the staff are separate from census staff</t>
  </si>
  <si>
    <r>
      <t xml:space="preserve">NSO has </t>
    </r>
    <r>
      <rPr>
        <sz val="8"/>
        <color indexed="8"/>
        <rFont val="Lucida Sans"/>
        <family val="2"/>
      </rPr>
      <t xml:space="preserve">experienced staff identified but they are not separate from census staff </t>
    </r>
  </si>
  <si>
    <r>
      <t xml:space="preserve">NSO has staff separate from census staff identified but they are not </t>
    </r>
    <r>
      <rPr>
        <sz val="8"/>
        <color indexed="8"/>
        <rFont val="Lucida Sans"/>
        <family val="2"/>
      </rPr>
      <t>experienced</t>
    </r>
  </si>
  <si>
    <t xml:space="preserve">NSO does not have staff identified or they do not conduct a PES </t>
  </si>
  <si>
    <t>The NSO has permanent staff who are trained in conducting demographic analysis to evaluate the results of a census                                                                                         (If the NSO does not conduct demographic analysis but does a PES = N/A.                                   If the NSO does not do demographic analysis or a PES = 0)</t>
  </si>
  <si>
    <t>NSO has experienced permanent staff who have conducted demographic analysis in the past</t>
  </si>
  <si>
    <t>NSO has insufficient trained permanent staff who have conducted demographic analysis in the past or the staff trained in demographic analysis collaborates with contracted staff</t>
  </si>
  <si>
    <t>NSO has sufficient permanent staff trained in advanced software analysis programs</t>
  </si>
  <si>
    <t>NSO has insufficient permanent staff trained in advanced software analysis and does not have contracted staff trained in advanced software analysis</t>
  </si>
  <si>
    <t>The NSO does not have permanent or contracted staff trained in advanced software analysis programs</t>
  </si>
  <si>
    <t>Data analysts and subject-matter specialists produce a series of subject-matter reports to further the use of the data for each census</t>
  </si>
  <si>
    <t>Some censuses have a predetermined series of subject-matter analyses</t>
  </si>
  <si>
    <t>Only some of the statistical analysis outputs are reviewed by knowledgeable reviewers</t>
  </si>
  <si>
    <t>NSO does not have permanent or contracted staff who have experienced in conducting demographic analysis</t>
  </si>
  <si>
    <t>NSO has permanent data analysts or programmers trained in more advanced analysis software programs such as SAS, SPSS, STATA</t>
  </si>
  <si>
    <t>NSO has sufficient permanent subject matter staff that are trained and experienced in producing thematic reports</t>
  </si>
  <si>
    <t xml:space="preserve">NSO has sufficient permanent subject matter staff that are trained and experienced in producing thematic reports </t>
  </si>
  <si>
    <t>NSO has sufficient permanent subject matter staff that are trained in producing thematic reports but are inexperienced</t>
  </si>
  <si>
    <t xml:space="preserve">NSO has insufficient permanent staff that are trained and experienced in producing thematic reports or the staff trained in producing thematic reports is contracted </t>
  </si>
  <si>
    <t xml:space="preserve">NSO does not have permanent or contracted subject-matter staff capable of producing thematic reports </t>
  </si>
  <si>
    <t>NSO does not have permanent or contracted staff in producing estimates and projections</t>
  </si>
  <si>
    <t>NSO does not have permanent or contracted staff or people identified to produce estimates of coverage and content error</t>
  </si>
  <si>
    <t xml:space="preserve">NSO uses the following techniques when conducting demographic analysis to check for content and coverage error in each census: visual inspection of data, age heaping testing, comparative studies with other data sources using estimates and projections, age distributions, and regression  </t>
  </si>
  <si>
    <t>ALL of these techniques are used to assess census data quality</t>
  </si>
  <si>
    <t>At least THREE of these techniques are used to assess census data quality</t>
  </si>
  <si>
    <t>ONE or TWO of these techniques are used to assess census data quality</t>
  </si>
  <si>
    <t>Demographic analysis is NOT conducted for censuses</t>
  </si>
  <si>
    <t xml:space="preserve">NSO uses the following techniques when conducting demographic analysis to check for content and coverage error in major surveys: visual inspection of data, age heaping testing, comparative studies with other data sources using estimates and projections, age distributions, and regression  </t>
  </si>
  <si>
    <t>ALL of these techniques are used to assess data quality for major surveys</t>
  </si>
  <si>
    <t>At least THREE of these techniques are used to assess data quality for major surveys</t>
  </si>
  <si>
    <t>ONE or TWO of these techniques are used to assess data quality for major surveys</t>
  </si>
  <si>
    <t>Demographic analysis is NOT conducted for major surveys</t>
  </si>
  <si>
    <t xml:space="preserve">A series of pre-determined subject-matter analyses are conducted for each census </t>
  </si>
  <si>
    <t>Subject-matter analysis for each census is conducted in an ad hoc manner</t>
  </si>
  <si>
    <t>No subject-matter analysis beyond basic tabulations is conducted for censuses</t>
  </si>
  <si>
    <t>Subject-matter analysis for each major survey is conducted in an ad hoc manner</t>
  </si>
  <si>
    <t>No subject-matter analysis beyond basic tabulations is conducted for major surveys</t>
  </si>
  <si>
    <t>Statistics from censuses and surveys are consistent or reconcilable with those obtained through other data sources and/or statistical frameworks</t>
  </si>
  <si>
    <t>Data are obtained from external sources and the consistency or reconcilability of census and survey data are reported with each release</t>
  </si>
  <si>
    <t>Data are obtained from external sources and the consistency or reconcilability of census and survey data are reported with  some releases</t>
  </si>
  <si>
    <t xml:space="preserve">Data are obtained from external sources and consistency or reconcilability of census and survey data are studied but results are not reported </t>
  </si>
  <si>
    <t>NSO has written procedures for the PES and/or demographic analysis, and the documentation is available to the public upon request</t>
  </si>
  <si>
    <t>Written procedures exist and documentation is available to the public upon request</t>
  </si>
  <si>
    <t>Written procedures exist but are not available to the public</t>
  </si>
  <si>
    <t>Written procedures do not exist or NSO has not conducted a PES or demographic analysis</t>
  </si>
  <si>
    <t>For each census, documentation standards are clear and included on all subject-matter reports</t>
  </si>
  <si>
    <t>For each census, documentation is included but standards are not clear</t>
  </si>
  <si>
    <t>For each census, documentation is included in an ad hoc manner</t>
  </si>
  <si>
    <t>For each census, documentation is not included</t>
  </si>
  <si>
    <t>For major surveys, documentation standards are clear and included on all subject-matter reports</t>
  </si>
  <si>
    <t>For major surveys, documentation is included but standards are not clear</t>
  </si>
  <si>
    <t>For major surveys, documentation is included in an ad hoc manner</t>
  </si>
  <si>
    <t>For major surveys, documentation is not included</t>
  </si>
  <si>
    <r>
      <t>Data analysts and subject-matter specialists produce a series of subject-matter reports to further the use of the data for each major s</t>
    </r>
    <r>
      <rPr>
        <sz val="10"/>
        <color indexed="8"/>
        <rFont val="Lucida Sans"/>
        <family val="2"/>
      </rPr>
      <t>u</t>
    </r>
    <r>
      <rPr>
        <sz val="10"/>
        <rFont val="Lucida Sans"/>
        <family val="2"/>
      </rPr>
      <t xml:space="preserve">rvey </t>
    </r>
  </si>
  <si>
    <r>
      <t xml:space="preserve">A series of pre-determined subject-matter analyses are conducted for every major </t>
    </r>
    <r>
      <rPr>
        <sz val="8"/>
        <color indexed="8"/>
        <rFont val="Lucida Sans"/>
        <family val="2"/>
      </rPr>
      <t>survey</t>
    </r>
  </si>
  <si>
    <r>
      <t xml:space="preserve">Some of the major </t>
    </r>
    <r>
      <rPr>
        <sz val="8"/>
        <color indexed="8"/>
        <rFont val="Lucida Sans"/>
        <family val="2"/>
      </rPr>
      <t>surveys</t>
    </r>
    <r>
      <rPr>
        <sz val="8"/>
        <color indexed="10"/>
        <rFont val="Lucida Sans"/>
        <family val="2"/>
      </rPr>
      <t xml:space="preserve"> </t>
    </r>
    <r>
      <rPr>
        <sz val="8"/>
        <rFont val="Lucida Sans"/>
        <family val="2"/>
      </rPr>
      <t>have a predetermined series of subject-matter analyses</t>
    </r>
  </si>
  <si>
    <t>NSO has sufficient subject matter staff who are trained and experienced in producing estimates of coverage and content error for censuses and surveys</t>
  </si>
  <si>
    <t>NSO has sufficient permanent staff who are trained and experienced in producing estimates of coverage and content error</t>
  </si>
  <si>
    <t>NSO has sufficient  permanent staff who are trained in producing estimates of coverage and content error  but are inexperienced</t>
  </si>
  <si>
    <t xml:space="preserve">NSO has insufficient permanent staff who are trained and experienced in producing estimates of coverage and content error or the staff trained in producing estimates of coverage and content error are contracted </t>
  </si>
  <si>
    <t>PES is conducted, and data are analyzed and published                                                                                                    (If the NSO does not do a PES but conducts demographic analysis = N/A.                     If the NSO does not do a PES or demographic analysis = 0)</t>
  </si>
  <si>
    <t>Subject-matter reports for each census include documentation of the methods used, significance levels, etc.</t>
  </si>
  <si>
    <t>Subject-matter reports for  major surveys include documentation of the methods used, significance levels, etc.</t>
  </si>
  <si>
    <t>NSO does not have a dissemination unit</t>
  </si>
  <si>
    <t>The NSO has a regular training and promotion program for data users that aims to increase data usage</t>
  </si>
  <si>
    <t>A dissemination plan is created in advance of census fieldwork</t>
  </si>
  <si>
    <t>Permanent staff are trained to address customer data requests</t>
  </si>
  <si>
    <t>Customer data requests are rarely addressed</t>
  </si>
  <si>
    <t>Census data are disseminated to the public through multiple media including paper, internet, and CD-ROM</t>
  </si>
  <si>
    <t xml:space="preserve">Census data are disseminated to the public through MOST of these formats </t>
  </si>
  <si>
    <t>Census data are disseminated to the public through SOME of these formats</t>
  </si>
  <si>
    <t>Census data dissemination to the public is RARE</t>
  </si>
  <si>
    <t xml:space="preserve">Census data are not disseminated to the public </t>
  </si>
  <si>
    <t>For major surveys, data are disseminated to the public through multiple media including paper, internet, and CD-ROM</t>
  </si>
  <si>
    <t xml:space="preserve">For major surveys, data are disseminated to the public through MOST of these formats </t>
  </si>
  <si>
    <t>For major surveys, data are disseminated to the public through SOME of these formats</t>
  </si>
  <si>
    <t>For major surveys, data dissemination to the public is RARE</t>
  </si>
  <si>
    <t xml:space="preserve">For major surveys, data are not disseminated to the public </t>
  </si>
  <si>
    <t>Website exists but is not regularly updated</t>
  </si>
  <si>
    <t>Both types of data users are widely consulted for each census</t>
  </si>
  <si>
    <t>Both types of data users are often consulted for each census</t>
  </si>
  <si>
    <t>Both types of data users are identified, but rarely consulted for each census</t>
  </si>
  <si>
    <t>The data users  are not consulted for each census</t>
  </si>
  <si>
    <t>Both types of data users are widely consulted for major surveys</t>
  </si>
  <si>
    <t>Both types of data users are often consulted for major surveys</t>
  </si>
  <si>
    <t>Both types of data users  are identified, but rarely consulted for major surveys</t>
  </si>
  <si>
    <t>The data users  are not consulted for major surveys</t>
  </si>
  <si>
    <t>A dissemination plan is created after census fieldwork but before data are available</t>
  </si>
  <si>
    <t xml:space="preserve">A dissemination plan is created only once census data are available </t>
  </si>
  <si>
    <t>No dissemination plan exists for censuses</t>
  </si>
  <si>
    <t>A dissemination plan is created in advance of fieldwork for major surveys</t>
  </si>
  <si>
    <t>A dissemination plan is created after fieldwork for major surveys but before data are available</t>
  </si>
  <si>
    <t>A dissemination plan is created only once data are available for major surveys</t>
  </si>
  <si>
    <t>No dissemination plan exists for major surveys</t>
  </si>
  <si>
    <t xml:space="preserve">Statistics and publications are released on a pre-announced schedule </t>
  </si>
  <si>
    <t xml:space="preserve">Statistics and publications are released but there is no set schedule </t>
  </si>
  <si>
    <r>
      <t>Statistics and publications are not published</t>
    </r>
    <r>
      <rPr>
        <sz val="8"/>
        <color indexed="10"/>
        <rFont val="Lucida Sans"/>
        <family val="2"/>
      </rPr>
      <t xml:space="preserve"> </t>
    </r>
  </si>
  <si>
    <t>Permanent staff are trained and always responds to data requests</t>
  </si>
  <si>
    <t>Permanent staff are trained but does not always respond to data requests</t>
  </si>
  <si>
    <t>Permanent staff are not trained or the staff is contracted</t>
  </si>
  <si>
    <t xml:space="preserve">National Statistical Office (NSO) has an established dissemination unit with dedicated permanent staff that has the objective of increasing awareness concerning use of statistics and is responsible for creating dissemination products in multiple formats  </t>
  </si>
  <si>
    <t xml:space="preserve"> NSO has an established dissemination unit with dedicated permanent staff that has the objective of increasing awareness concerning use of statistics and is responsible for creating dissemination products in multiple formats</t>
  </si>
  <si>
    <t xml:space="preserve"> NSO has an established dissemination unit responsible for all elements but staff are not dedicated (staff work on other things besides dissemination)</t>
  </si>
  <si>
    <t>NSO has an established dissemination unit that is responsible for some of the elements but does not have dedicated staff or the staff are contracted</t>
  </si>
  <si>
    <t>NSO has permanent staff specialized in data visualization who utilize modern methods and tools to increase the number of data users</t>
  </si>
  <si>
    <t xml:space="preserve">NSO has permanent staff specialized in data visualization who utilize modern methods </t>
  </si>
  <si>
    <t>Only the microdata from some censuses and surveys conducted by the NSO are online and maintain data confidentiality</t>
  </si>
  <si>
    <t xml:space="preserve">There is a schedule for statistics and publications but it is not followed or the schedule is not complete </t>
  </si>
  <si>
    <t>The National Statistical Office (NSO) has permanent staff who are experts in: transforming data from administrative registers into administrative records databases, evaluating the quality of administrative records databases, creating indicators and statistics from administrative records databases, and producing metadata for the databases</t>
  </si>
  <si>
    <t>The NSO has permanent staff who are experts in all of these areas</t>
  </si>
  <si>
    <t>The NSO has permanent staff who are experts in some of these areas</t>
  </si>
  <si>
    <t>There is no system of administrative records databases, but there is currently an initiative to create it</t>
  </si>
  <si>
    <t>There is a system of administrative records databases, but it is not integrated</t>
  </si>
  <si>
    <t>In few cases</t>
  </si>
  <si>
    <t>The concepts and definitions of variables from administrative records databases are the same as those used in administrative records</t>
  </si>
  <si>
    <t>The NSO has an up-to-date inventory of administrative records that are available in the country, including name, governing laws, format in which the data are stored, objective, responsible party, reference population, geographical universe, etc.</t>
  </si>
  <si>
    <t>Yes, there is metadata for all of these aspects and it is systematized</t>
  </si>
  <si>
    <t>There is metadata, but only for some of the aspects mentioned, but it is systematized</t>
  </si>
  <si>
    <t>There is metadata of very few for these aspects and it is not systematized</t>
  </si>
  <si>
    <t>The administrative records databases have documentation covering methodology and systematized procedures. For example, there is metadata from all sources of administrative records, arrays of the data with elements and variables, documentation of data imported from other administrative records databases, quality indicators, and how the register was processed</t>
  </si>
  <si>
    <t xml:space="preserve">A quality control system with defined protocols exists for the primary sources of administrative registers that serves to satisfy statistical requirements and needs. </t>
  </si>
  <si>
    <r>
      <t xml:space="preserve">National Statistical Office (NSO) has </t>
    </r>
    <r>
      <rPr>
        <sz val="10"/>
        <color indexed="8"/>
        <rFont val="Lucida Sans"/>
        <family val="2"/>
      </rPr>
      <t xml:space="preserve">experienced </t>
    </r>
    <r>
      <rPr>
        <sz val="10"/>
        <rFont val="Lucida Sans"/>
        <family val="2"/>
      </rPr>
      <t>staff identified to conduct a post enumeration survey (PES) who are separate from census staff</t>
    </r>
    <r>
      <rPr>
        <sz val="10"/>
        <color indexed="10"/>
        <rFont val="Lucida Sans"/>
        <family val="2"/>
      </rPr>
      <t xml:space="preserve">                     </t>
    </r>
    <r>
      <rPr>
        <sz val="10"/>
        <rFont val="Lucida Sans"/>
        <family val="2"/>
      </rPr>
      <t xml:space="preserve">             (If the NSO does not do a PES but conducts demographic analysis = N/A.                   If the NSO does not do a PES or demographic analysis = 0)</t>
    </r>
  </si>
  <si>
    <t>NSO has insufficient permanent staff trained in advanced software analysis programs or the staff trained in advanced software analysis are contracted</t>
  </si>
  <si>
    <t>NSO has sufficient permanent subject matter staff who are trained and experienced in producing estimates and projections</t>
  </si>
  <si>
    <r>
      <t xml:space="preserve">NSO has </t>
    </r>
    <r>
      <rPr>
        <sz val="8"/>
        <rFont val="Lucida Sans"/>
        <family val="2"/>
      </rPr>
      <t xml:space="preserve">sufficient </t>
    </r>
    <r>
      <rPr>
        <sz val="8"/>
        <color indexed="8"/>
        <rFont val="Lucida Sans"/>
        <family val="2"/>
      </rPr>
      <t>permanent staff who are trained and experienced in producing estimates and projections</t>
    </r>
  </si>
  <si>
    <r>
      <t xml:space="preserve">NSO has </t>
    </r>
    <r>
      <rPr>
        <sz val="8"/>
        <rFont val="Lucida Sans"/>
        <family val="2"/>
      </rPr>
      <t xml:space="preserve">sufficient </t>
    </r>
    <r>
      <rPr>
        <sz val="8"/>
        <color indexed="8"/>
        <rFont val="Lucida Sans"/>
        <family val="2"/>
      </rPr>
      <t>permanent staff who are trained in producing estimates and projections  but are inexperienced</t>
    </r>
  </si>
  <si>
    <t>NSO has insufficient permanent staff who are trained and experienced in producing estimates and projections or the staff trained in producing estimates and projections are  contracted</t>
  </si>
  <si>
    <t>The legislation does not exist and records cannot be accessed</t>
  </si>
  <si>
    <t>National Statistical Office (NSO) has permanent subject-matter experts who are proficient in creating indicators for: age, gender, education, migration, fertility, mortality, race/ethnicity/tribe, household and housing characteristics, and health</t>
  </si>
  <si>
    <t>National Statistical Office (NSO) has subject-matter experts who are permanent staff for: age, gender, education, migration, fertility, mortality, race/ethnicity/tribe, household and housing characteristics, and health</t>
  </si>
  <si>
    <r>
      <t>For each census,</t>
    </r>
    <r>
      <rPr>
        <sz val="10"/>
        <color indexed="10"/>
        <rFont val="Lucida Sans"/>
        <family val="2"/>
      </rPr>
      <t xml:space="preserve"> </t>
    </r>
    <r>
      <rPr>
        <sz val="10"/>
        <rFont val="Lucida Sans"/>
        <family val="2"/>
      </rPr>
      <t xml:space="preserve">domestic and international stakeholders and users are consulted on data dissemination formats to ensure the accessibility of data </t>
    </r>
  </si>
  <si>
    <t xml:space="preserve">For each major survey, domestic and international stakeholders and users are consulted on data dissemination formats to ensure the accessibility of data </t>
  </si>
  <si>
    <t>2.21</t>
  </si>
  <si>
    <t>If mobile data capture is used for data collection, the device has access to imagery and vector map data (If this is responsibility of another department of the NSS or the NSO does not use mobile data capture = N/A)</t>
  </si>
  <si>
    <t>Device has live access to best-available imagery and vector data which is maintained by the NSO</t>
  </si>
  <si>
    <t>Device has cached access to best-available imagery or vector data which is maintained by the NSO</t>
  </si>
  <si>
    <t>Device has no access to imagery or vector data</t>
  </si>
  <si>
    <t>If mobile data capture is used for address/housing unit listing, the geographic data collected in the field is centralized and integrated with subsequent census operations (If this is responsibility of another department of the NSS or the NSO does not use mobile data capture = N/A)</t>
  </si>
  <si>
    <t>The data captured during geographic listing require significant manual intervention before use in subsequent operations</t>
  </si>
  <si>
    <t>3.24</t>
  </si>
  <si>
    <t>All procedures relating to data capture in the field are included in enumerator training and no problems specific to the data processing system are encountered (e.g., no light handwriting for scanning)</t>
  </si>
  <si>
    <t>All procedures relating to data capture in the field are included in enumerator training but some of the training is unsuccessful in preventing problems during data transfer and processing</t>
  </si>
  <si>
    <t>For the census, procedures are in place but the backup questionnaires and/or devices are not distributed throughout the country</t>
  </si>
  <si>
    <t>The NSO has limited experience in IT-related procurement</t>
  </si>
  <si>
    <t>If mobile devices are used in data collection, edits can be made to census geography in the field and stored in the same format as the centralized data (If this is responsibility of another department of the NSS or the NSO does not use mobile data capture = N/A)</t>
  </si>
  <si>
    <t>If mobile devices are used in data collection, a digital system is created by the NSO that links the enumerator to the device and to the enumeration area. The system allows for reassignment. (If the NSO does not use mobile data capture = N/A)</t>
  </si>
  <si>
    <t>No such system was created</t>
  </si>
  <si>
    <t>A system is in place that monitors data capture rates, evaluating performance against benchmarks and directing corrective action if benchmarks are not met</t>
  </si>
  <si>
    <t>Some verification occurs but data capture activities are not adjusted based on results</t>
  </si>
  <si>
    <t>No verification occurs</t>
  </si>
  <si>
    <t>Testing is done and a solution adopted that worked well during the last census or survey</t>
  </si>
  <si>
    <t>7.29</t>
  </si>
  <si>
    <t>7.30</t>
  </si>
  <si>
    <t>7.31</t>
  </si>
  <si>
    <t>The NSO has experience with RFPs for IT-related procurement, but requirements are stated in general terms</t>
  </si>
  <si>
    <t>7.32</t>
  </si>
  <si>
    <t>Specifications and requirements are not documented</t>
  </si>
  <si>
    <t>NSO has written coding, capture, and editing &amp; imputation manuals for data processing operations for the major surveys</t>
  </si>
  <si>
    <t>A document management system is not in place</t>
  </si>
  <si>
    <t>Documentation management is unsystematic, retrieval can be problematic</t>
  </si>
  <si>
    <t>Detailed documentation is drafted but not finalized into a consensus document</t>
  </si>
  <si>
    <t>Detailed documentation is produced and finalized, representing the consensus of experts involved in development and procurement</t>
  </si>
  <si>
    <t>Versions and change orders are managed as part of a systematic software development process</t>
  </si>
  <si>
    <t>Requirements and specifications are not used after being produced</t>
  </si>
  <si>
    <t>No change control or version management is practiced</t>
  </si>
  <si>
    <t>Version and change control is practiced but is not systematic</t>
  </si>
  <si>
    <t>An archival and retrieval system is used to manage documentation related to data processing software development and hardware procurement</t>
  </si>
  <si>
    <t>Change control and version management procedures are used when developing requirement and specifications for hardware and software</t>
  </si>
  <si>
    <t>A documentation management system allowing for easy retrieval exists, is accessible and is regularly used</t>
  </si>
  <si>
    <t>A documentation management system allowing for easy retrieval exists but is not always accessible or used</t>
  </si>
  <si>
    <t>7.33</t>
  </si>
  <si>
    <t>7.34</t>
  </si>
  <si>
    <t>NSO has sufficient permanent staff trained and experienced in all publicity related activities</t>
  </si>
  <si>
    <t>NSO has permanent staff trained and experienced in some publicity related activities</t>
  </si>
  <si>
    <t>NSO has permanent staff assigned to publicity but with little training or experience</t>
  </si>
  <si>
    <t>NSO does not have permanent staff trained or experienced in publicity activities</t>
  </si>
  <si>
    <t>Publicity strategy is NEVER part of the census planning process</t>
  </si>
  <si>
    <t>The publicity campaign for each major survey covers ALL of these operations</t>
  </si>
  <si>
    <t>The publicity campaign for each major survey covers ONE of these operations</t>
  </si>
  <si>
    <t xml:space="preserve">The publicity campaign for each major survey involves local leaders and high profile members of the community to help spread awareness and improve participation </t>
  </si>
  <si>
    <t>The publicity campaign for each major survey ALWAYS includes local leaders and other high profile individuals</t>
  </si>
  <si>
    <t>The publicity campaign for each major survey OFTEN includes local leaders and other high profile individuals</t>
  </si>
  <si>
    <t>The publicity campaign for each major survey SOMETIMES includes local leaders and other high profile individuals</t>
  </si>
  <si>
    <t>The publicity campaign for each major survey RARELY includes local leaders and other high profile individuals</t>
  </si>
  <si>
    <t>A permanent office exists with all necessary resources</t>
  </si>
  <si>
    <t>A temporary office is formed when necessary</t>
  </si>
  <si>
    <t>There is no publicity campaign</t>
  </si>
  <si>
    <t>The general public are given the opportunity to provide feedback on their experiences working with the NSO on publicizing a census or survey</t>
  </si>
  <si>
    <t>Feedback is regularly sought and used in the design of subsequent publicity campaigns</t>
  </si>
  <si>
    <t>Partner organizations are given the opportunity to provide feedback on their experiences working with the NSO on publicizing a census or survey</t>
  </si>
  <si>
    <t>The results of the focus groups on publicity are documented in a detailed manner along with the reasons for justifying the final publicity campaign</t>
  </si>
  <si>
    <t>Results from ALL groups are documented systematically</t>
  </si>
  <si>
    <t>Results are not usefully documented</t>
  </si>
  <si>
    <t>There are no focus groups</t>
  </si>
  <si>
    <t>Advertising informs the public only about the census date</t>
  </si>
  <si>
    <t>No advertising regarding the census takes place</t>
  </si>
  <si>
    <t>The purpose and intent of major surveys is communicated to the public using standardized messaging through varied media according to a scheduled established as part of the publicity campaign</t>
  </si>
  <si>
    <t>Advertising informs the public only about the major survey date</t>
  </si>
  <si>
    <t>No advertising regarding major surveys takes place</t>
  </si>
  <si>
    <t>Multiple documents exists, with elements of the publicity campaign under the control of teams spread throughout the NSO</t>
  </si>
  <si>
    <t>Elements of the publicity campaign are not documented</t>
  </si>
  <si>
    <t>10. Publicity</t>
  </si>
  <si>
    <t>10.1</t>
  </si>
  <si>
    <t>10.2</t>
  </si>
  <si>
    <t>10.3</t>
  </si>
  <si>
    <t>10.4</t>
  </si>
  <si>
    <t>10.5</t>
  </si>
  <si>
    <t>10.6</t>
  </si>
  <si>
    <t>10.7</t>
  </si>
  <si>
    <t>10.9</t>
  </si>
  <si>
    <t>10.10</t>
  </si>
  <si>
    <t>10.11</t>
  </si>
  <si>
    <t>2. Planning and Management</t>
  </si>
  <si>
    <t>5. Quest. Content and Testing</t>
  </si>
  <si>
    <t>8. Data Analysis and Evaulation</t>
  </si>
  <si>
    <t>10.13</t>
  </si>
  <si>
    <t>10.14</t>
  </si>
  <si>
    <t>10.15</t>
  </si>
  <si>
    <t>10.16</t>
  </si>
  <si>
    <t>10.17</t>
  </si>
  <si>
    <t>10.18</t>
  </si>
  <si>
    <t>10.19</t>
  </si>
  <si>
    <t>10.20</t>
  </si>
  <si>
    <t>Module</t>
  </si>
  <si>
    <t>In order to remove CAPI summary from charts, filter "11. CAPI Summary" from the Section column.</t>
  </si>
  <si>
    <t>Order</t>
  </si>
  <si>
    <t>Subsections</t>
  </si>
  <si>
    <t>11. Mobile Data Capture Summary</t>
  </si>
  <si>
    <t>11.Mobile Data Capture Summary</t>
  </si>
  <si>
    <t>The elements of a well-developed, integrated publicity campaign are captured in a document that provides a roadmap for communications efforts during the census lifecycle</t>
  </si>
  <si>
    <t>The elements of a well-developed, integrated publicity campaign are captured in a document that provides a roadmap for communications efforts during the survey lifecycle</t>
  </si>
  <si>
    <t>10.21</t>
  </si>
  <si>
    <t>10.22</t>
  </si>
  <si>
    <t>Data are converted to paper when transferring data between the geographic listing and enumeration phases of the census</t>
  </si>
  <si>
    <t>Production rates can be reviewed in real time and feedback is given regularly to operators (enumerators or capture clerks)</t>
  </si>
  <si>
    <t>Production rates can be reviewed regularly and used for operator feedback (enumerators or capture clerks)</t>
  </si>
  <si>
    <t>The system allows for irregular review or the system is used to give feedback only irregularly</t>
  </si>
  <si>
    <t>Production rates cannot be or are not reviewed</t>
  </si>
  <si>
    <t>Branding elements are not part of the publicity campaign</t>
  </si>
  <si>
    <t>One branding element is designed as part of the publicity campaign</t>
  </si>
  <si>
    <t>Branding elements exist, but are not well-integrated with the publicity campaign</t>
  </si>
  <si>
    <t>Feedback is sometimes sought or only sometimes used in the design of subsequent publicity campaigns</t>
  </si>
  <si>
    <t>Expertise resides in the NSO for SOME elements of the chosen capture technology</t>
  </si>
  <si>
    <t>The NSO does not have expertise in the chosen capture technology</t>
  </si>
  <si>
    <t>Expertise resides in the NSO for ALL elements and expertise resides in the NSO for the chosen capture technology</t>
  </si>
  <si>
    <t>Expertise resides in the NSO for MOST elements of the chosen capture technology</t>
  </si>
  <si>
    <t xml:space="preserve">The group meets regularly and includes staff from all of these areas </t>
  </si>
  <si>
    <t>The group meets regularly but only includes staff from some of these areas</t>
  </si>
  <si>
    <t>The group is formed but does not meet regularly</t>
  </si>
  <si>
    <t>The group evaluated the ability of the NSO to deliver a mobile data collection but omitted budget, time, or scope considerations</t>
  </si>
  <si>
    <t>The purpose and intent of the census is communicated to the public using standardized messaging through varied media according to a schedule established as part of the publicity campaign</t>
  </si>
  <si>
    <t>Advertising in varied media informs the public of major surveys date and other operational information</t>
  </si>
  <si>
    <t>A unified document exists, integrating various parts of the publicity campaign and reflecting an agreement on the style and substance of the campaign reached through the NSO</t>
  </si>
  <si>
    <t>For each census, there are procedures in place for what to do when questionnaires and/or mobile devices are lost or stolen. Backup questionnaires and/or mobile devices are available throughout the country to avoid delays</t>
  </si>
  <si>
    <t>For major surveys, there are procedures in place for what to do when questionnaires and/or mobile devices are lost or stolen. Backup questionnaires and/or mobile devices are available throughout the country to avoid delays</t>
  </si>
  <si>
    <t>For the census, there are backup questionnaires and/or devices but with insufficient coverage across the country</t>
  </si>
  <si>
    <t>For major surveys, there are backup questionnaires and/or devices but with insufficient coverage across the country</t>
  </si>
  <si>
    <r>
      <t xml:space="preserve">Enumerator training includes aspects specific to the data processing system used: KEYING: 1) handwriting practice; SCANNING: 1) handwriting practice, 2) using appropriate writing instrument, 3) handling of questionnaires; MOBILE DATA CAPTURE: 1) how and how often to charge the device, 2) how to fill out the questionnaire and use the map, 3) how and how often to transmit data, and 4) troubleshooting </t>
    </r>
    <r>
      <rPr>
        <b/>
        <sz val="10"/>
        <rFont val="Lucida Sans"/>
        <family val="2"/>
      </rPr>
      <t>[Note: Answer for the most advanced data capture system in use by the NSO]</t>
    </r>
  </si>
  <si>
    <t>The NSO has the resources to design and deploy a digital data storage and transmission system that may involve offline components</t>
  </si>
  <si>
    <t>The NSO lacks the resources to design and deploy any digital data storage and transmission system</t>
  </si>
  <si>
    <r>
      <t xml:space="preserve">A system for verifying data capture activity is in place and the process is responsive to feedback based on verification KEYING: keying operator progress is monitored for accuracy; SCANNING: OMR and OCR accuracy are sampled, supplemental keying by operators verified for accuracy; MOBILE DATA CAPTURE: operational control system includes simultaneous data verification </t>
    </r>
    <r>
      <rPr>
        <b/>
        <sz val="10"/>
        <rFont val="Lucida Sans"/>
        <family val="2"/>
      </rPr>
      <t>[Note: Answer for the most advanced data capture system in use by the NSO]</t>
    </r>
  </si>
  <si>
    <t>Requirements and specifications are stated only in broad terms</t>
  </si>
  <si>
    <t>Plans for each census include a well-developed strategy with a sufficiently broad scope to cover the national audience and the publicity campaign is adequately funded</t>
  </si>
  <si>
    <t>Plans for each census include a well-developed strategy with a sufficiently broad scope to cover the national audience but the publicity campaign is NOT adequately funded</t>
  </si>
  <si>
    <t>Plans for each census include a well-developed strategy, but with a narrow scope</t>
  </si>
  <si>
    <t>Branding elements, such as a logo and slogan, are incorporated into the census publicity campaign</t>
  </si>
  <si>
    <t>Feedback is not sought but when received, the NSO will respond</t>
  </si>
  <si>
    <t>Feedback is not sought and the NSO will not respond</t>
  </si>
  <si>
    <t>Focus groups or meetings are ALWAYS used for ALL segments of the audience</t>
  </si>
  <si>
    <t>Focus groups  or meetings  are OFTEN used for MOST segments of the audience</t>
  </si>
  <si>
    <t>Focus groups  or meetings are SELDOM used for SOME segments of the audience</t>
  </si>
  <si>
    <t>There are no focus groups  or meetings  to explore possible barriers</t>
  </si>
  <si>
    <t>Advertising in varied media informs the public of the purpose, importance and date of major surveys</t>
  </si>
  <si>
    <t>If mobile devices are used in data collection, testing is done to simulate data transmission and load-testing (simulating the amount of data that could be downloaded to a server at one time) (If NSO does not use mobile devices = N/A)</t>
  </si>
  <si>
    <r>
      <t xml:space="preserve">Questionnaires are designed and tested in accordance with the data capture system chosen: KEYING: 1) designed for keyer speed and accuracy, 2) minimized page flipping; SCANNING: 1) tested for handwriting clarity and darkness, 2) accuracy is checked for character recognition, 3) formatted for accurate scanning; MOBILE DATA CAPTURE: 1) taken advantage of easier inclusion of skip patterns or filter questions, 2) conducted content usability testing, 3) conducted device usability testing </t>
    </r>
    <r>
      <rPr>
        <b/>
        <sz val="10"/>
        <rFont val="Lucida Sans"/>
        <family val="2"/>
      </rPr>
      <t>[Note: Answer for the most advanced data capture system in use by the NSO]</t>
    </r>
  </si>
  <si>
    <t>The group has formed but such an evaluation has not taken place</t>
  </si>
  <si>
    <t>If mobile data capture is being considered, a multi-disciplinary working group has evaluated the infrastructure and resource requirements of such a system and the readiness of the NSO to deliver such a system given constraints (time, budget, scope). (If NSO does not use mobile data capture = N/A)</t>
  </si>
  <si>
    <t>The group has considered the feasibility of a mobile data collection system by evaluating resource and infrastructure requirements against time, budget, and scope constraints</t>
  </si>
  <si>
    <t>The enumeration universe is populated programmatically based on the centralized data captured during the housing unit listing operation and quality assurance is an integrated part of the listing software control system</t>
  </si>
  <si>
    <t>The enumeration universe is populated programmatically based on the centralized data captured during the housing unit listing operation and quality assurance issues are resolved by NSO staff in the central office</t>
  </si>
  <si>
    <t>Device has access to older imagery or vector data which are not maintained by the NSO</t>
  </si>
  <si>
    <r>
      <t xml:space="preserve">The expertise for all steps of the data capture system resides with permanent staff in the NSO: KEYING: 1) create a data entry program, 2) program skip patterns and range and consistency checks; SCANNING: 1) design a form that meets the specifications of the scanning system, 2) set and monitor quality assurance standards for printing, 3) create a program that can capture the data from the form; MOBILE DATA CAPTURE: 1) create a program that enables field data capture 2) create a program that manages assignments and data transfer, 3) incorporate maps </t>
    </r>
    <r>
      <rPr>
        <b/>
        <sz val="10"/>
        <rFont val="Lucida Sans"/>
        <family val="2"/>
      </rPr>
      <t>[Note: Answer for the most advanced data capture system in use by the NSO]</t>
    </r>
  </si>
  <si>
    <t>If mobile data capture is used, the NSO has the resources to design and deploy a secure storage and data transmission system (If NSO does not use mobile data capture = N/A)</t>
  </si>
  <si>
    <t>The NSO has the resources to design and deploy a digital data storage and transmission system that protects data security to best practice standards</t>
  </si>
  <si>
    <t>The NSO has the resources to design and deploy a digital data storage and transmission system that may not meet data protection requirements</t>
  </si>
  <si>
    <t>Verification is complete and programmatic, data capture activities are adjusted as necessary</t>
  </si>
  <si>
    <t>Verification is partial or somewhat programmatic, data capture activities are adjusted as necessary</t>
  </si>
  <si>
    <t>The NSO has a permanent publicity office with the resources necessary to plan, implement, and evaluate integrated communications operations</t>
  </si>
  <si>
    <t>A permanent office exists but it is not adequately resourced</t>
  </si>
  <si>
    <t>If mobile data capture is under consideration or in use, a multi-disciplinary working group has evaluated the advantages and disadvantages of using mobile data capture (If NSO is not considering or does not use mobile data capture = N/A)</t>
  </si>
  <si>
    <t>The group exists and produced a detailed report that was disseminated to and considered by senior decision makers</t>
  </si>
  <si>
    <t>The group exists and evaluated mobile data capture and produced a report, but it was not considered by senior decision makers</t>
  </si>
  <si>
    <t>The group exists and evaluated mobile data capture but did not produce a report</t>
  </si>
  <si>
    <t>If mobile devices are to be used and skills or equipment must be procured, the NSO has experience writing requirements and Requests for Proposal (RFPs) for use in IT-related procurement (If NSO does not use mobile data capture = N/A)</t>
  </si>
  <si>
    <t>Only some aspects of the questionnaire are designed and tested in accordance with the data processing system</t>
  </si>
  <si>
    <t>System was created by NSO and contains ALL elements</t>
  </si>
  <si>
    <t>System was created by NSO and contains MOST elements</t>
  </si>
  <si>
    <t>National Statistical Office (NSO) has permanent staff trained and experienced in publicity activities including press relations, public affairs and coordination</t>
  </si>
  <si>
    <t>Staff with experience in developing publicity strategy are included as part of the overall census planning process</t>
  </si>
  <si>
    <t>The publicity campaign for each census covers TWO or THREE of these operations</t>
  </si>
  <si>
    <t>The publicity campaign for each major survey covers TWO or THREE of these operations</t>
  </si>
  <si>
    <t>For each census, a publicity campaign exists that covers each stage where NSO staff come in contact with the public: cartographic operations, pilot census, enumeration (for the census and the post-enumeration check) and dissemination</t>
  </si>
  <si>
    <t>For each major survey, a publicity campaign exists that covers each stage where NSO staff come in contact with the public: cartographic operations, pilot, data collection and dissemination</t>
  </si>
  <si>
    <t>No permanent or temporary census office exists</t>
  </si>
  <si>
    <t>There is a training and promotion program</t>
  </si>
  <si>
    <t>Training and promotion sessions for data users are held when possible</t>
  </si>
  <si>
    <t>There are no promotional sessions and data users are only trained on request</t>
  </si>
  <si>
    <t>Multiple branding elements are well-integrated in the publicity campaign</t>
  </si>
  <si>
    <t>The audience is differentiated analytically and components of the publicity campaigned are designed to reach each segment</t>
  </si>
  <si>
    <t>The audience is partially differentiated  and components of the publicity campaign are designed to reach the segments</t>
  </si>
  <si>
    <t>A publicity campaign exists but is broad in nature, not targeting specific segments</t>
  </si>
  <si>
    <t>Feedback is not sought but when received, the NSO always responds</t>
  </si>
  <si>
    <t xml:space="preserve"> The NSO does not train or encourage data users</t>
  </si>
  <si>
    <t>The elements of a well-developed, integrated publicity campaign are captured in a document that provides a roadmap for communication efforts during the census lifecycle</t>
  </si>
  <si>
    <t>The elements of a well-developed, integrated publicity campaign are captured in a document that provides a roadmap for communication efforts during the survey lifecycle</t>
  </si>
  <si>
    <t>Advertising in varied media informs the public of the date and either purpose or importance of the census</t>
  </si>
  <si>
    <t>There is no publicity or pre-announced schedule for dissemination products</t>
  </si>
  <si>
    <t>Scheduling and publicity is done ad hoc as products are prepared</t>
  </si>
  <si>
    <t>Statistics and publications are publicized and released on a pre-announced dissemination schedule</t>
  </si>
  <si>
    <t>Statistics and publications are publicized and released on a pre-announced dissemination schedule but deadlines are missed</t>
  </si>
  <si>
    <t>Focus groups, outreach meetings and other evaluative methods are used to explore possible barriers to cooperation before a census publicity campaign is designed</t>
  </si>
  <si>
    <t>If mobile data capture is used, a multi-disciplinary working group is formed that includes experts in: design, field operations, and programming and analysis that make joint decisions (If NSO does not use mobile data capture = N/A)</t>
  </si>
  <si>
    <t>Publicity staff are able to develop a strategy with a sufficiently broad scope to cover the national audience and the publicity campaign is adequately funded</t>
  </si>
  <si>
    <t>Publicity staff are not involved in census planning or lack any funds for implementation</t>
  </si>
  <si>
    <t>Staff are able to develop a strategy with a sufficiently broad scope to cover the national audience but the publicity campaign is not adequately funded</t>
  </si>
  <si>
    <t>Publicity staff have limited involvement in the planning process or have limited funds for implementation</t>
  </si>
  <si>
    <t>Focus groups, outreach meetings and other  methods are used to evaluate the effectiveness of the census publicity message during the census planning process</t>
  </si>
  <si>
    <r>
      <t>NOTE:</t>
    </r>
    <r>
      <rPr>
        <sz val="12"/>
        <color indexed="8"/>
        <rFont val="Lucida Sans"/>
        <family val="2"/>
      </rPr>
      <t xml:space="preserve"> For purposes of this tool, an administrative records database is composed of one or more administrative record sources that are adapted for statistical purposes</t>
    </r>
  </si>
  <si>
    <t>NSO has permanent staff trained in Geographic Information Systems (GIS) including concepts, implementation, basic technology requirements, database development, and management</t>
  </si>
  <si>
    <t>Staff have the training to produce or manage the delivery of reference and thematic maps via the NSO website using multiple formats, including interactive web maps and static map products</t>
  </si>
  <si>
    <t>Staff has experience with digitization and can integrate digitized data from different sources for use in a spatial database that meets NSO mission needs</t>
  </si>
  <si>
    <t>Staff has experience with digitization and maintains a complete, integrated, enterprise (multi-user) spatial database</t>
  </si>
  <si>
    <t>Staff has experience with digitization and maintains a complete, integrated, spatial database (not enterprise)</t>
  </si>
  <si>
    <t>Staff has experience with digitization but resulting data are not integrated into a spatial database</t>
  </si>
  <si>
    <t>Mapping unit has hardware (e.g., computers, plotters, or servers) and software that are up to date, sufficient to complete required tasks, and adequately supported by NSO IT staff</t>
  </si>
  <si>
    <t>Hardware or software are not sufficient to meet mission needs</t>
  </si>
  <si>
    <t>Sufficient hardware and software are available to complete required tasks and adequately supported by IT staff</t>
  </si>
  <si>
    <t xml:space="preserve">An ongoing program exists that updates spatial data to reflect changes in administrative boundaries and redelineates statistical areas based on intercensal changes in population distribution </t>
  </si>
  <si>
    <t xml:space="preserve">An ongoing program exists that updates spatial data to match administrative changes and redefines statistical areas </t>
  </si>
  <si>
    <t>An ongoing program exists that updates spatial data but does not redefine statistical areas</t>
  </si>
  <si>
    <t>NSO does not have an ongoing spatial data update program</t>
  </si>
  <si>
    <t>Enumeration area maps contain MOST elements correctly designed to facilitate enumerator orientation</t>
  </si>
  <si>
    <t>Enumeration area maps contain SOME of the elements correctly designed to facilitate enumerator orientation</t>
  </si>
  <si>
    <t>A national standard for place names and codes exists, but is not implemented</t>
  </si>
  <si>
    <t>Satellite or aerial imagery are used to verify physical features (housing units, roads, rivers) and boundaries</t>
  </si>
  <si>
    <t>NSO uses imagery, and images are available for the ENTIRE country</t>
  </si>
  <si>
    <t>NSO uses imagery and images are available for MOST of the country (only remote areas excluded)</t>
  </si>
  <si>
    <t xml:space="preserve">NSO does not use imagery or cannot afford purchasing </t>
  </si>
  <si>
    <t>Pertinent spatial data (e.g., boundaries, housing units, structures) are verified in the field prior to enumeration</t>
  </si>
  <si>
    <t>NSO works with other national mapping agencies to obtain spatial data (such as topography, roads, legal boundaries) to avoid duplication of effort</t>
  </si>
  <si>
    <t>NSO and mapping agency share digital layers and cooperate on updates</t>
  </si>
  <si>
    <t>NSO verifies data using networked mobile data capture technology</t>
  </si>
  <si>
    <t>NSO verifies data using offline mobile data capture technology</t>
  </si>
  <si>
    <t>NSO verifies data using printed maps</t>
  </si>
  <si>
    <t xml:space="preserve">Enumerators are instructed to note errors, inconsistencies, or updates in their EAs and the spatial database is updated after verification </t>
  </si>
  <si>
    <t xml:space="preserve">Enumerators are instructed to provide feedback and ALL data in the spatial database are updated after verification </t>
  </si>
  <si>
    <t xml:space="preserve">Enumerators are instructed to provide feedback and MOST data in the spatial database are updated after verification </t>
  </si>
  <si>
    <t xml:space="preserve">Enumerators are instructed to provide feedback and SOME data in the spatial database are updated after verification </t>
  </si>
  <si>
    <t>A plan is available from a past census or survey, but a major revision is needed</t>
  </si>
  <si>
    <t>Mapping unit has a formal plan covering the entire census/survey mapping process, including review of existing maps and data, interaction with other government mapping offices, staffing and technology needs, digitizing, fieldwork, map correction and revision, and map production</t>
  </si>
  <si>
    <t>Inventories are kept of geospatial products, including GIS databases, datasets, and map products</t>
  </si>
  <si>
    <t>NSO has cataloged inventory of geospatial publications (e.g., atlases, wall maps), but not spatial datasets (e.g., shapefiles)</t>
  </si>
  <si>
    <t>NSO has no spatial data inventory</t>
  </si>
  <si>
    <t>NSO has partially-cataloged inventory of geospatial products</t>
  </si>
  <si>
    <t>GIS data sets and databases are documented with standardized metadata that includes data sources, authors, production methods, and dates of production</t>
  </si>
  <si>
    <t>NSO has an established mapping unit with dedicated staff responsible for the collection, preparation, use, and publication of maps and geospatial data</t>
  </si>
  <si>
    <t>GPS-verified national datasets are used for census and survey operations (e.g., road network, housing location points, or landmarks)</t>
  </si>
  <si>
    <t>A national standard for place names and codes is implemented across all products and is consistently maintained</t>
  </si>
  <si>
    <t>A national standard for place names and codes does not exist</t>
  </si>
  <si>
    <t>National Statistical Office (NSO) has an established mapping unit with dedicated staff responsible for the collection, preparation, use, and publication of maps and management of geospatial data for census and survey purposes</t>
  </si>
  <si>
    <t>NSO permanent staff have extensive training in web GIS methods or can independently manage contractor delivery of online geospatial products</t>
  </si>
  <si>
    <t>NSO permanent staff have basic training in web GIS methods or provide some input to contractors on the delivery of online geospatial products</t>
  </si>
  <si>
    <t>NSO permanent staff have no web training or provide little or no input on the delivery of online geospatial products</t>
  </si>
  <si>
    <t>A national standard for place names and codes is only implemented for some products or not regularly maintained</t>
  </si>
  <si>
    <t>NSO uses imagery and images are available for SOME of the country (only major settlements included)</t>
  </si>
  <si>
    <t>NSO and mapping agency are in sporadic contact</t>
  </si>
  <si>
    <t xml:space="preserve">A complete plan from past censuses or surveys is available, and only minor updates are needed </t>
  </si>
  <si>
    <t>NSO has complete, cataloged inventory of all geospatial products</t>
  </si>
  <si>
    <t xml:space="preserve">Maps contain ALL of the elements correctly designed to facilitate enumerator orientation </t>
  </si>
  <si>
    <t>NSO has an established mapping unit that is responsible for some of the elements but staff is not dedicated</t>
  </si>
  <si>
    <t>Cartographic staff involved in creating thematic maps for MOST publications</t>
  </si>
  <si>
    <t>Cartographic staff involved in creating thematic maps for SOME publications</t>
  </si>
  <si>
    <t>NSO cannot release administrative and statistical geography in an industry-standard format</t>
  </si>
  <si>
    <t>NSO can release administrative and statistical geography in an industry-standard format via physical media (e.g.., CD)</t>
  </si>
  <si>
    <t>NSO can release SOME administrative and statistical geography corresponding to tabulated results (e.g., provincial-level only or not all surveys)</t>
  </si>
  <si>
    <t>NSO can release ALL administrative and statistical geography in an industry-standard format corresponding tabulated results (e.g., provinces, districts, and towns)</t>
  </si>
  <si>
    <t>NSO has capability to freely disseminate all geospatial datasets of administrative and statistical geography via the NSO website in an industry standard format (e.g., shapefiles, geodatabases, KML) corresponding to all publicly-released census/survey tabulations</t>
  </si>
  <si>
    <t>Sufficient hardware and/or software are available to complete required tasks, but IT support is limited</t>
  </si>
  <si>
    <t>Hardware and/or software are sufficient at present, but will require upgrade to meet future needs</t>
  </si>
  <si>
    <t>A program exists that only updates spatial data for some areas of the country or incorporates spatial data produced by a limited number of intercensal surveys</t>
  </si>
  <si>
    <t>NSO uses a national standard for place names and place codes for the geographic hierarchy of the country that encompasses all administrative and statistical areas and is implemented across all geospatial products</t>
  </si>
  <si>
    <t>Mapping unit conducts thorough review of map dissemination products before they are publicly released (data accuracy, correct positioning, clarity of map elements, etc.)</t>
  </si>
  <si>
    <t>Map review is ALWAYS conducted</t>
  </si>
  <si>
    <t>Map review is OFTEN conducted</t>
  </si>
  <si>
    <t>Map review is SOMETIMES conducted</t>
  </si>
  <si>
    <t>Map review is NEVER conducted</t>
  </si>
  <si>
    <t>If mobile data capture is used for data collection, NSO can program devices with access to imagery and vector map data (If this is responsibility of another department of the NSS or the NSO does not use mobile data capture = N/A)</t>
  </si>
  <si>
    <t>Devices can have access to older imagery or vector data which are not maintained by the NSO</t>
  </si>
  <si>
    <t>Devices have no access to imagery or vector data</t>
  </si>
  <si>
    <t>Devices can have cached access to best-available imagery or vector data which is maintained by the NSO</t>
  </si>
  <si>
    <t>Devices can have live access to best-available imagery and vector data which is maintained by the NSO</t>
  </si>
  <si>
    <t>If mobile data capture is used for data collection, edits can be made to collection geography in the field and stored in the same format as the centralized data (If this is responsibility of another department of the NSS or the NSO does not use mobile data capture = N/A)</t>
  </si>
  <si>
    <t>Edits to collection geography can be made on the device in the field and are stored in the same format as the centralized data</t>
  </si>
  <si>
    <t>Edits to collection geography can be made on the device in the field but are stored in a different format than the centralized data</t>
  </si>
  <si>
    <t>Only certain aspects of collection geography can be edited on the device in the field</t>
  </si>
  <si>
    <t>Collection geography cannot be edited on the device in the field</t>
  </si>
  <si>
    <t>NSO routinely uses GPS-verified data for all national spatial layers</t>
  </si>
  <si>
    <t>NSO routinely uses GPS-verified data for some national spatial layers</t>
  </si>
  <si>
    <t>NSO sometimes uses GPS-verification for some national spatial layers</t>
  </si>
  <si>
    <t>If mobile data capture is used for address/housing unit listing, NSO centrally stores and integrates the captured spatial data with subsequent census or survey operations (If this is responsibility of another department of the NSS or the NSO does not use mobile data capture = N/A)</t>
  </si>
  <si>
    <t>The data captured during geographic listing require significant manual intervention before use in subsequent operations but remain in digital format</t>
  </si>
  <si>
    <t>Spatial data are used to create paper maps for use in subsequent operations</t>
  </si>
  <si>
    <t>There is no plan or an entirely new plan is necessary due to methodological changes</t>
  </si>
  <si>
    <t>Mapping unit has created formal training materials for field staff detailing how to read maps, how to use maps during enumeration, and how to correct map errors</t>
  </si>
  <si>
    <t>Training materials for field staff on SOME elements exist</t>
  </si>
  <si>
    <t>Training materials for field staff on MOST elements exist</t>
  </si>
  <si>
    <t>Training materials for field staff on ALL elements exist</t>
  </si>
  <si>
    <t>Metadata documentation exists for ALL elements</t>
  </si>
  <si>
    <t>Metadata documentation exists for MOST elements</t>
  </si>
  <si>
    <t>Metadata documentation exists for SOME elements</t>
  </si>
  <si>
    <t>The NSO does not have a permanent mapping office but other staff sometimes work on the listed elements</t>
  </si>
  <si>
    <t xml:space="preserve">NSO has an established mapping unit with dedicated staff that is responsible for some of the elements </t>
  </si>
  <si>
    <t>No metadata documentation exists</t>
  </si>
  <si>
    <t>No training materials for field staff exist</t>
  </si>
  <si>
    <t>Enumerators are not instructed to provide feedback on spatial data</t>
  </si>
  <si>
    <t>Data are not verified before enumeration</t>
  </si>
  <si>
    <t>For each census, elements are not documented or are not available to the public</t>
  </si>
  <si>
    <t>For major surveys, elements are not documented or are not available to the public</t>
  </si>
  <si>
    <t>Data processing and subject-matter staff do not collaborate during these activities</t>
  </si>
  <si>
    <r>
      <t>Subject matter staff DO NOT review edit</t>
    </r>
    <r>
      <rPr>
        <sz val="8"/>
        <color indexed="10"/>
        <rFont val="Lucida Sans"/>
        <family val="2"/>
      </rPr>
      <t xml:space="preserve"> </t>
    </r>
    <r>
      <rPr>
        <sz val="8"/>
        <rFont val="Lucida Sans"/>
        <family val="2"/>
      </rPr>
      <t>specifications, programs or outputs</t>
    </r>
  </si>
  <si>
    <t xml:space="preserve">Methods are not evaluated </t>
  </si>
  <si>
    <t>NO aspects are revised or no pilot is conducted</t>
  </si>
  <si>
    <t>No aspects are revised or no pilot is conducted</t>
  </si>
  <si>
    <t>NSO does not have a system in place to monitor the flow of questionnaires through the processing stages</t>
  </si>
  <si>
    <t>Archive system does not exist</t>
  </si>
  <si>
    <t>For each census, no manuals exist or manuals are not used</t>
  </si>
  <si>
    <t>For major surveys, no manuals exist or manuals are not used</t>
  </si>
  <si>
    <t>Data processing activities are not documented for each census</t>
  </si>
  <si>
    <t>Data processing activities are not documented for major surveys</t>
  </si>
  <si>
    <t>NSO does not use GPS-verified data</t>
  </si>
  <si>
    <t>The NSO has experience writing detailed RFPs for mobile device acquisition and enterprise data collection system design, which state needs in terms of fulfilling specific operational requirements</t>
  </si>
  <si>
    <t>The NSO has experience writing detailed IT-related RFPs, which state needs in terms of satisfying workflow requirements</t>
  </si>
  <si>
    <t>Requirements and specifications are developed and documented during software development and hardware procurement</t>
  </si>
  <si>
    <t>Staff with experience in developing publicity strategy are part of the overall planning process for censuses or major surveys and are provided adaquate funding for implementation</t>
  </si>
  <si>
    <t>Components of the publicity campaign are designed and targeted at segments (e.g., ethnic/language/religious groups, income levels, age cohorts) of the national audience using an analytical approach</t>
  </si>
  <si>
    <t>Multiple documents exist, with elements of the publicity campaign under the control of teams spread throughout the NSO</t>
  </si>
  <si>
    <t>Results from SOME groups are documented and/or results are treated systematically</t>
  </si>
  <si>
    <t>Requirements and specifications are documented during software development and hardware procurement</t>
  </si>
  <si>
    <t>Advertising in varied media informs the public of the purpose, importance and date of the census</t>
  </si>
  <si>
    <t>The release of statistics and publications is publicized on a pre-announced dissemination schedule</t>
  </si>
  <si>
    <t>Please circle one:</t>
  </si>
  <si>
    <t>GROUP</t>
  </si>
  <si>
    <t>INDIVIDUAL</t>
  </si>
  <si>
    <t>Number of years working at NSO:</t>
  </si>
  <si>
    <t>Job title:</t>
  </si>
  <si>
    <t>Training does not exist and staff receives no guidance on ethics in statistics</t>
  </si>
  <si>
    <t>Strategic statistical plan includes a household survey program with a timeline that is followed</t>
  </si>
  <si>
    <t>Past activities are evaluated and recommendations are considered when developing future activities, with outside assistance</t>
  </si>
  <si>
    <t>Technical assistance needs are identified as opportunities become apparent</t>
  </si>
  <si>
    <t>No performance review</t>
  </si>
  <si>
    <t>The publicity campaign for major surveys covers TWO of these operations</t>
  </si>
  <si>
    <r>
      <t>NSO has untrained permanent</t>
    </r>
    <r>
      <rPr>
        <sz val="8"/>
        <color indexed="10"/>
        <rFont val="Lucida Sans"/>
        <family val="2"/>
      </rPr>
      <t xml:space="preserve"> </t>
    </r>
    <r>
      <rPr>
        <sz val="8"/>
        <rFont val="Lucida Sans"/>
        <family val="2"/>
      </rPr>
      <t>staff</t>
    </r>
  </si>
  <si>
    <r>
      <t>NSO does not have permanent staff trained in these areas and relies entirely on  contractors</t>
    </r>
    <r>
      <rPr>
        <sz val="8"/>
        <color indexed="10"/>
        <rFont val="Lucida Sans"/>
        <family val="2"/>
      </rPr>
      <t/>
    </r>
  </si>
  <si>
    <t>Data adjustments are FREQUENTLY made</t>
  </si>
  <si>
    <t>NSO has TWO of these manuals</t>
  </si>
  <si>
    <t>Thematic maps are included in some types of dissemination products</t>
  </si>
  <si>
    <t>At least one testing method is always used to pretest new survey questions. Modifications are retested</t>
  </si>
  <si>
    <t>Multiple testing methods are always used to pretest new survey questions. Modifications are retested</t>
  </si>
  <si>
    <t>For major surveys, cognitive pretesting is always conducted and, if it leads to modifications in the questionnaire, modifications are retested</t>
  </si>
  <si>
    <t>Cognitive pretesting is not conducted for major surveys</t>
  </si>
  <si>
    <t>For each census, cognitive pretesting is sometimes conducted  and sometimes leads to modifications in the questionnaire</t>
  </si>
  <si>
    <t>Cognitive pretesting is not conducted for each census</t>
  </si>
  <si>
    <t>For major surveys, cognitive pretesting is sometimes conducted  and sometimes leads to modifications in the questionnaire</t>
  </si>
  <si>
    <t>For each census, cognitive pretesting is always conducted and, if it leads to modifications in the questionnaire, modifications are retested</t>
  </si>
  <si>
    <t>For each census, cognitive pretesting is always conducted but, if it leads to modifications in the questionnaire, modifications.  are not retested</t>
  </si>
  <si>
    <t>For major surveys, cognitive pretesting is always conducted but, if it leads to modifications in the questionnaire, modifications are not retested</t>
  </si>
  <si>
    <t>Multiple testing methods are always used to pretest new census questions. Modifications are retested</t>
  </si>
  <si>
    <t>At least one testing method is always used to pretest new census questions. Modifications are retested</t>
  </si>
  <si>
    <t>2.22</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</si>
</sst>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color indexed="8"/>
      <name val="Lucida Sans"/>
      <family val="2"/>
    </font>
    <font>
      <b/>
      <sz val="8"/>
      <name val="Lucida Sans"/>
      <family val="2"/>
    </font>
    <font>
      <sz val="10"/>
      <name val="Lucida Sans"/>
      <family val="2"/>
    </font>
    <font>
      <b/>
      <sz val="12"/>
      <name val="Lucida Sans"/>
      <family val="2"/>
    </font>
    <font>
      <sz val="12"/>
      <color indexed="9"/>
      <name val="Lucida Sans"/>
      <family val="2"/>
    </font>
    <font>
      <sz val="8"/>
      <name val="Lucida Sans"/>
      <family val="2"/>
    </font>
    <font>
      <sz val="10"/>
      <color indexed="8"/>
      <name val="Lucida Sans"/>
      <family val="2"/>
    </font>
    <font>
      <sz val="8"/>
      <color indexed="8"/>
      <name val="Lucida Sans"/>
      <family val="2"/>
    </font>
    <font>
      <sz val="14"/>
      <color indexed="9"/>
      <name val="Lucida Sans"/>
      <family val="2"/>
    </font>
    <font>
      <sz val="14"/>
      <name val="Lucida Sans"/>
      <family val="2"/>
    </font>
    <font>
      <b/>
      <sz val="14"/>
      <name val="Lucida Sans"/>
      <family val="2"/>
    </font>
    <font>
      <sz val="10"/>
      <color indexed="9"/>
      <name val="Lucida Sans"/>
      <family val="2"/>
    </font>
    <font>
      <sz val="16"/>
      <color indexed="9"/>
      <name val="Lucida Sans"/>
      <family val="2"/>
    </font>
    <font>
      <sz val="8"/>
      <color indexed="9"/>
      <name val="Lucida Sans"/>
      <family val="2"/>
    </font>
    <font>
      <b/>
      <sz val="10"/>
      <name val="Arial"/>
      <family val="2"/>
    </font>
    <font>
      <sz val="13"/>
      <color indexed="9"/>
      <name val="Lucida Sans"/>
      <family val="2"/>
    </font>
    <font>
      <b/>
      <sz val="10"/>
      <color indexed="9"/>
      <name val="Lucida Sans"/>
      <family val="2"/>
    </font>
    <font>
      <sz val="20"/>
      <name val="Lucida Sans"/>
      <family val="2"/>
    </font>
    <font>
      <sz val="20"/>
      <color indexed="9"/>
      <name val="Lucida Sans"/>
      <family val="2"/>
    </font>
    <font>
      <b/>
      <sz val="20"/>
      <name val="Lucida Sans"/>
      <family val="2"/>
    </font>
    <font>
      <b/>
      <sz val="14"/>
      <color indexed="9"/>
      <name val="Arial"/>
      <family val="2"/>
    </font>
    <font>
      <b/>
      <sz val="12"/>
      <name val="Arial"/>
      <family val="2"/>
    </font>
    <font>
      <sz val="10"/>
      <color indexed="9"/>
      <name val="Arial"/>
      <family val="2"/>
    </font>
    <font>
      <b/>
      <sz val="10"/>
      <color indexed="9"/>
      <name val="Arial"/>
      <family val="2"/>
    </font>
    <font>
      <sz val="10"/>
      <color indexed="10"/>
      <name val="Lucida Sans"/>
      <family val="2"/>
    </font>
    <font>
      <sz val="8"/>
      <color indexed="10"/>
      <name val="Lucida Sans"/>
      <family val="2"/>
    </font>
    <font>
      <sz val="14"/>
      <color indexed="9"/>
      <name val="Lucida Sans"/>
      <family val="2"/>
    </font>
    <font>
      <sz val="8"/>
      <color indexed="9"/>
      <name val="Lucida Sans"/>
      <family val="2"/>
    </font>
    <font>
      <b/>
      <sz val="26"/>
      <color rgb="FF000090"/>
      <name val="Lucida Sans"/>
      <family val="2"/>
    </font>
    <font>
      <b/>
      <sz val="26"/>
      <name val="Calibri"/>
      <family val="2"/>
    </font>
    <font>
      <sz val="12"/>
      <color indexed="8"/>
      <name val="Lucida Sans"/>
      <family val="2"/>
    </font>
    <font>
      <b/>
      <sz val="12"/>
      <color indexed="8"/>
      <name val="Lucida Sans"/>
      <family val="2"/>
    </font>
    <font>
      <sz val="12"/>
      <color indexed="10"/>
      <name val="Lucida Sans"/>
      <family val="2"/>
    </font>
    <font>
      <b/>
      <sz val="12"/>
      <name val="Calibri"/>
      <family val="2"/>
    </font>
    <font>
      <sz val="12"/>
      <name val="Calibri"/>
      <family val="2"/>
    </font>
    <font>
      <b/>
      <sz val="11"/>
      <color rgb="FF000090"/>
      <name val="Lucida Sans"/>
      <family val="2"/>
    </font>
    <font>
      <sz val="11"/>
      <color rgb="FF000090"/>
      <name val="Lucida Sans"/>
      <family val="2"/>
    </font>
    <font>
      <u/>
      <sz val="10"/>
      <color indexed="12"/>
      <name val="Arial"/>
      <family val="2"/>
    </font>
    <font>
      <sz val="8"/>
      <name val="Verdana"/>
      <family val="2"/>
    </font>
    <font>
      <sz val="8"/>
      <color rgb="FFFF0000"/>
      <name val="Lucida Sans"/>
      <family val="2"/>
    </font>
    <font>
      <sz val="16"/>
      <color indexed="8"/>
      <name val="Lucida Sans"/>
      <family val="2"/>
    </font>
    <font>
      <sz val="12"/>
      <name val="Lucida Sans"/>
      <family val="2"/>
    </font>
    <font>
      <sz val="8"/>
      <color theme="1"/>
      <name val="Lucida Sans"/>
      <family val="2"/>
    </font>
    <font>
      <sz val="10"/>
      <name val="Arial"/>
      <family val="2"/>
    </font>
    <font>
      <sz val="10"/>
      <color rgb="FFFF0000"/>
      <name val="Lucida Sans"/>
      <family val="2"/>
    </font>
    <font>
      <i/>
      <sz val="12"/>
      <color theme="0"/>
      <name val="Arial"/>
      <family val="2"/>
    </font>
    <font>
      <b/>
      <sz val="10"/>
      <name val="Lucida Sans"/>
      <family val="2"/>
    </font>
    <font>
      <sz val="11"/>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CFFCC"/>
        <bgColor indexed="64"/>
      </patternFill>
    </fill>
    <fill>
      <patternFill patternType="solid">
        <fgColor rgb="FF002060"/>
        <bgColor indexed="64"/>
      </patternFill>
    </fill>
    <fill>
      <patternFill patternType="solid">
        <fgColor rgb="FF00B0F0"/>
        <bgColor indexed="64"/>
      </patternFill>
    </fill>
    <fill>
      <patternFill patternType="solid">
        <fgColor rgb="FFFFFF00"/>
        <bgColor indexed="64"/>
      </patternFill>
    </fill>
    <fill>
      <patternFill patternType="solid">
        <fgColor indexed="9"/>
        <bgColor indexed="64"/>
      </patternFill>
    </fill>
    <fill>
      <patternFill patternType="solid">
        <fgColor rgb="FFB6DDE2"/>
        <bgColor indexed="64"/>
      </patternFill>
    </fill>
    <fill>
      <patternFill patternType="solid">
        <fgColor theme="3"/>
        <bgColor indexed="64"/>
      </patternFill>
    </fill>
    <fill>
      <patternFill patternType="solid">
        <fgColor theme="2"/>
        <bgColor indexed="64"/>
      </patternFill>
    </fill>
  </fills>
  <borders count="135">
    <border>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theme="1"/>
      </bottom>
      <diagonal/>
    </border>
    <border>
      <left style="thin">
        <color indexed="64"/>
      </left>
      <right style="thin">
        <color indexed="64"/>
      </right>
      <top/>
      <bottom style="thin">
        <color theme="1"/>
      </bottom>
      <diagonal/>
    </border>
    <border>
      <left/>
      <right/>
      <top style="medium">
        <color theme="1"/>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indexed="64"/>
      </right>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hair">
        <color indexed="64"/>
      </top>
      <bottom/>
      <diagonal/>
    </border>
    <border>
      <left style="medium">
        <color theme="1"/>
      </left>
      <right style="thin">
        <color indexed="64"/>
      </right>
      <top style="hair">
        <color indexed="64"/>
      </top>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theme="0"/>
      </bottom>
      <diagonal/>
    </border>
    <border>
      <left/>
      <right style="medium">
        <color indexed="64"/>
      </right>
      <top style="medium">
        <color indexed="64"/>
      </top>
      <bottom style="thin">
        <color indexed="64"/>
      </bottom>
      <diagonal/>
    </border>
    <border>
      <left style="thin">
        <color indexed="64"/>
      </left>
      <right style="medium">
        <color indexed="64"/>
      </right>
      <top/>
      <bottom style="thin">
        <color theme="1"/>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medium">
        <color theme="1"/>
      </top>
      <bottom style="thin">
        <color indexed="64"/>
      </bottom>
      <diagonal/>
    </border>
    <border>
      <left style="thin">
        <color indexed="64"/>
      </left>
      <right/>
      <top style="medium">
        <color theme="1"/>
      </top>
      <bottom style="thin">
        <color indexed="64"/>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top style="medium">
        <color indexed="64"/>
      </top>
      <bottom style="medium">
        <color theme="1"/>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s>
  <cellStyleXfs count="29">
    <xf numFmtId="0" fontId="0" fillId="0" borderId="0"/>
    <xf numFmtId="9" fontId="7" fillId="0" borderId="0" applyFont="0" applyFill="0" applyBorder="0" applyAlignment="0" applyProtection="0"/>
    <xf numFmtId="0" fontId="7" fillId="0" borderId="0"/>
    <xf numFmtId="0" fontId="6" fillId="0" borderId="0"/>
    <xf numFmtId="0" fontId="5" fillId="0" borderId="0"/>
    <xf numFmtId="0" fontId="45" fillId="0" borderId="0" applyNumberFormat="0" applyFill="0" applyBorder="0" applyAlignment="0" applyProtection="0"/>
    <xf numFmtId="0" fontId="4" fillId="0" borderId="0"/>
    <xf numFmtId="0" fontId="51" fillId="0" borderId="0"/>
    <xf numFmtId="9" fontId="51" fillId="0" borderId="0" applyFont="0" applyFill="0" applyBorder="0" applyAlignment="0" applyProtection="0"/>
    <xf numFmtId="0" fontId="51"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5">
    <xf numFmtId="0" fontId="0" fillId="0" borderId="0" xfId="0"/>
    <xf numFmtId="0" fontId="10" fillId="0" borderId="0" xfId="0" applyFont="1" applyFill="1" applyBorder="1" applyAlignment="1">
      <alignment wrapText="1"/>
    </xf>
    <xf numFmtId="0" fontId="12" fillId="0" borderId="0" xfId="0" applyFont="1" applyFill="1" applyBorder="1" applyAlignment="1">
      <alignment wrapText="1"/>
    </xf>
    <xf numFmtId="0" fontId="13" fillId="0" borderId="2" xfId="0" applyFont="1" applyFill="1" applyBorder="1" applyAlignment="1">
      <alignment horizontal="center" vertical="center" wrapText="1"/>
    </xf>
    <xf numFmtId="0" fontId="10" fillId="0" borderId="4" xfId="0" applyFont="1" applyBorder="1" applyAlignment="1">
      <alignment vertical="top" wrapText="1"/>
    </xf>
    <xf numFmtId="0" fontId="13" fillId="0" borderId="4" xfId="0" applyFont="1" applyFill="1" applyBorder="1" applyAlignment="1">
      <alignment horizontal="center" vertical="center" wrapText="1"/>
    </xf>
    <xf numFmtId="0" fontId="10" fillId="0" borderId="0" xfId="0" applyFont="1" applyFill="1"/>
    <xf numFmtId="0" fontId="10" fillId="0" borderId="4" xfId="0" applyFont="1" applyFill="1" applyBorder="1" applyAlignment="1">
      <alignment horizontal="left" vertical="top" wrapText="1"/>
    </xf>
    <xf numFmtId="0" fontId="10" fillId="0" borderId="4" xfId="0" applyFont="1" applyFill="1" applyBorder="1" applyAlignment="1">
      <alignment vertical="top" wrapText="1"/>
    </xf>
    <xf numFmtId="0" fontId="10" fillId="4" borderId="0" xfId="0" applyFont="1" applyFill="1"/>
    <xf numFmtId="0" fontId="10" fillId="0" borderId="2" xfId="0" applyFont="1" applyFill="1" applyBorder="1" applyAlignment="1">
      <alignment vertical="top" wrapText="1"/>
    </xf>
    <xf numFmtId="0" fontId="13" fillId="0" borderId="7" xfId="0" applyFont="1" applyFill="1" applyBorder="1" applyAlignment="1">
      <alignment horizontal="center" vertical="center" wrapText="1"/>
    </xf>
    <xf numFmtId="0" fontId="10" fillId="0" borderId="0" xfId="0" applyFont="1" applyFill="1" applyAlignment="1">
      <alignment wrapText="1"/>
    </xf>
    <xf numFmtId="0" fontId="10" fillId="0" borderId="0" xfId="0" applyFont="1" applyAlignment="1">
      <alignment vertical="top"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16" xfId="0" applyFont="1" applyFill="1" applyBorder="1" applyAlignment="1">
      <alignment horizontal="center" vertical="center" wrapText="1"/>
    </xf>
    <xf numFmtId="0" fontId="10" fillId="0" borderId="0" xfId="0" applyFont="1" applyBorder="1" applyAlignment="1">
      <alignment vertical="top" wrapText="1"/>
    </xf>
    <xf numFmtId="0" fontId="13" fillId="0" borderId="0" xfId="0" applyFont="1" applyBorder="1" applyAlignment="1">
      <alignment horizontal="center" vertical="center" wrapText="1"/>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5" xfId="0" applyFont="1" applyBorder="1" applyAlignment="1">
      <alignment vertical="top" wrapText="1"/>
    </xf>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5" fillId="0" borderId="4"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3" fillId="0" borderId="15" xfId="0" applyFont="1" applyFill="1" applyBorder="1" applyAlignment="1">
      <alignment horizontal="center" vertical="center" wrapText="1"/>
    </xf>
    <xf numFmtId="0" fontId="14" fillId="0" borderId="5" xfId="0" applyFont="1" applyFill="1" applyBorder="1" applyAlignment="1">
      <alignment horizontal="left" vertical="top" wrapText="1"/>
    </xf>
    <xf numFmtId="0" fontId="10" fillId="0" borderId="0" xfId="0" applyFont="1"/>
    <xf numFmtId="0" fontId="10" fillId="0" borderId="0" xfId="0" applyFont="1" applyFill="1" applyAlignment="1">
      <alignment vertical="top" wrapText="1"/>
    </xf>
    <xf numFmtId="0" fontId="13" fillId="0" borderId="0" xfId="0" applyFont="1" applyFill="1" applyAlignment="1">
      <alignment horizontal="center" vertical="center" wrapText="1"/>
    </xf>
    <xf numFmtId="0" fontId="17" fillId="0" borderId="30" xfId="0" applyFont="1" applyFill="1" applyBorder="1" applyAlignment="1">
      <alignment vertical="center" wrapText="1"/>
    </xf>
    <xf numFmtId="0" fontId="17" fillId="0" borderId="32" xfId="0" applyFont="1" applyFill="1" applyBorder="1" applyAlignment="1">
      <alignment vertical="center" wrapText="1"/>
    </xf>
    <xf numFmtId="0" fontId="10" fillId="0" borderId="0" xfId="0" applyFont="1" applyFill="1" applyBorder="1" applyAlignment="1">
      <alignment horizontal="left" wrapText="1"/>
    </xf>
    <xf numFmtId="1" fontId="11" fillId="5" borderId="30" xfId="0" applyNumberFormat="1" applyFont="1" applyFill="1" applyBorder="1" applyAlignment="1">
      <alignment horizontal="center" vertical="center" wrapText="1"/>
    </xf>
    <xf numFmtId="9" fontId="11" fillId="6" borderId="34" xfId="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2" fillId="0" borderId="0" xfId="0" applyFont="1" applyAlignment="1">
      <alignment horizontal="right"/>
    </xf>
    <xf numFmtId="0" fontId="17" fillId="0" borderId="49" xfId="0" applyFont="1" applyFill="1" applyBorder="1" applyAlignment="1">
      <alignment vertical="center" wrapText="1"/>
    </xf>
    <xf numFmtId="0" fontId="18" fillId="7" borderId="1" xfId="0" applyFont="1" applyFill="1" applyBorder="1" applyAlignment="1">
      <alignment vertical="center" wrapText="1"/>
    </xf>
    <xf numFmtId="9" fontId="11" fillId="7" borderId="14" xfId="1" applyFont="1" applyFill="1" applyBorder="1" applyAlignment="1">
      <alignment horizontal="center" vertical="center" wrapText="1"/>
    </xf>
    <xf numFmtId="0" fontId="17" fillId="0" borderId="33" xfId="0" applyFont="1" applyFill="1" applyBorder="1" applyAlignment="1">
      <alignment vertical="center" wrapText="1"/>
    </xf>
    <xf numFmtId="0" fontId="0" fillId="0" borderId="0" xfId="0" applyFill="1"/>
    <xf numFmtId="0" fontId="13" fillId="0" borderId="0" xfId="0" quotePrefix="1" applyFont="1" applyAlignment="1">
      <alignment horizontal="center" vertical="center" wrapText="1"/>
    </xf>
    <xf numFmtId="0" fontId="25" fillId="8" borderId="36" xfId="0" applyFont="1" applyFill="1" applyBorder="1" applyAlignment="1">
      <alignment vertical="top" wrapText="1"/>
    </xf>
    <xf numFmtId="0" fontId="26" fillId="8" borderId="1" xfId="0" applyFont="1" applyFill="1" applyBorder="1" applyAlignment="1">
      <alignment horizontal="center" vertical="center" wrapText="1"/>
    </xf>
    <xf numFmtId="9" fontId="27" fillId="8" borderId="1" xfId="1" applyNumberFormat="1" applyFont="1" applyFill="1" applyBorder="1" applyAlignment="1">
      <alignment horizontal="center" vertical="center" wrapText="1"/>
    </xf>
    <xf numFmtId="9" fontId="27" fillId="8" borderId="14" xfId="0" applyNumberFormat="1" applyFont="1" applyFill="1" applyBorder="1" applyAlignment="1">
      <alignment horizontal="center" vertical="center" wrapText="1"/>
    </xf>
    <xf numFmtId="49" fontId="10" fillId="0" borderId="3" xfId="0" applyNumberFormat="1" applyFont="1" applyFill="1" applyBorder="1" applyAlignment="1">
      <alignment vertical="top" wrapText="1"/>
    </xf>
    <xf numFmtId="49" fontId="10" fillId="0" borderId="0" xfId="0" applyNumberFormat="1" applyFont="1" applyFill="1" applyAlignment="1">
      <alignment wrapText="1"/>
    </xf>
    <xf numFmtId="49" fontId="17" fillId="0" borderId="29" xfId="0" applyNumberFormat="1" applyFont="1" applyFill="1" applyBorder="1" applyAlignment="1">
      <alignment horizontal="center" vertical="center"/>
    </xf>
    <xf numFmtId="49" fontId="17" fillId="0" borderId="31" xfId="0" applyNumberFormat="1" applyFont="1" applyFill="1" applyBorder="1" applyAlignment="1">
      <alignment horizontal="center" vertical="center"/>
    </xf>
    <xf numFmtId="49" fontId="17" fillId="0" borderId="51" xfId="0" applyNumberFormat="1" applyFont="1" applyFill="1" applyBorder="1" applyAlignment="1">
      <alignment horizontal="center" vertical="center"/>
    </xf>
    <xf numFmtId="49" fontId="17" fillId="7" borderId="36" xfId="0" applyNumberFormat="1" applyFont="1" applyFill="1" applyBorder="1" applyAlignment="1">
      <alignment vertical="center"/>
    </xf>
    <xf numFmtId="49" fontId="10" fillId="0" borderId="10" xfId="0" applyNumberFormat="1" applyFont="1" applyFill="1" applyBorder="1" applyAlignment="1">
      <alignment vertical="top" wrapText="1"/>
    </xf>
    <xf numFmtId="49" fontId="10" fillId="0" borderId="0" xfId="0" applyNumberFormat="1" applyFont="1" applyAlignment="1">
      <alignment wrapText="1"/>
    </xf>
    <xf numFmtId="49" fontId="17" fillId="0" borderId="45" xfId="0" applyNumberFormat="1" applyFont="1" applyFill="1" applyBorder="1" applyAlignment="1">
      <alignment horizontal="center" vertical="center"/>
    </xf>
    <xf numFmtId="49" fontId="17" fillId="0" borderId="46" xfId="0" applyNumberFormat="1" applyFont="1" applyFill="1" applyBorder="1" applyAlignment="1">
      <alignment horizontal="center" vertical="center"/>
    </xf>
    <xf numFmtId="49" fontId="17" fillId="0" borderId="50" xfId="0" applyNumberFormat="1" applyFont="1" applyFill="1" applyBorder="1" applyAlignment="1">
      <alignment horizontal="center" vertical="center"/>
    </xf>
    <xf numFmtId="49" fontId="10" fillId="0" borderId="0" xfId="0" applyNumberFormat="1" applyFont="1" applyBorder="1" applyAlignment="1">
      <alignment wrapText="1"/>
    </xf>
    <xf numFmtId="49" fontId="10" fillId="0" borderId="3" xfId="0" applyNumberFormat="1" applyFont="1" applyFill="1" applyBorder="1" applyAlignment="1">
      <alignment vertical="top"/>
    </xf>
    <xf numFmtId="49" fontId="10" fillId="0" borderId="0" xfId="0" applyNumberFormat="1" applyFont="1" applyFill="1" applyBorder="1" applyAlignment="1">
      <alignment horizontal="left" vertical="center" wrapText="1"/>
    </xf>
    <xf numFmtId="49" fontId="10" fillId="0" borderId="10" xfId="0" applyNumberFormat="1" applyFont="1" applyFill="1" applyBorder="1" applyAlignment="1">
      <alignment vertical="top"/>
    </xf>
    <xf numFmtId="0" fontId="13" fillId="0" borderId="5" xfId="0" applyFont="1" applyFill="1" applyBorder="1" applyAlignment="1">
      <alignment horizontal="center" vertical="center" wrapText="1"/>
    </xf>
    <xf numFmtId="0" fontId="10" fillId="0" borderId="2" xfId="0" applyFont="1" applyFill="1" applyBorder="1" applyAlignment="1">
      <alignment horizontal="left" vertical="top" wrapText="1"/>
    </xf>
    <xf numFmtId="49" fontId="10" fillId="0" borderId="35" xfId="0" applyNumberFormat="1" applyFont="1" applyFill="1" applyBorder="1" applyAlignment="1">
      <alignment vertical="top"/>
    </xf>
    <xf numFmtId="0" fontId="7" fillId="0" borderId="0" xfId="0" applyFont="1" applyFill="1"/>
    <xf numFmtId="0" fontId="10" fillId="4" borderId="0" xfId="0" applyFont="1" applyFill="1" applyBorder="1" applyAlignment="1">
      <alignment wrapText="1"/>
    </xf>
    <xf numFmtId="0" fontId="13" fillId="0" borderId="26" xfId="0" applyFont="1" applyFill="1" applyBorder="1" applyAlignment="1">
      <alignment horizontal="center" vertical="center" wrapText="1"/>
    </xf>
    <xf numFmtId="0" fontId="13" fillId="4" borderId="5" xfId="0" applyFont="1" applyFill="1" applyBorder="1" applyAlignment="1">
      <alignment horizontal="center" vertical="center" wrapText="1"/>
    </xf>
    <xf numFmtId="49" fontId="10" fillId="0" borderId="39" xfId="0" applyNumberFormat="1" applyFont="1" applyFill="1" applyBorder="1" applyAlignment="1">
      <alignment vertical="top"/>
    </xf>
    <xf numFmtId="0" fontId="10" fillId="0" borderId="26" xfId="0" applyFont="1" applyFill="1" applyBorder="1" applyAlignment="1">
      <alignment horizontal="left" vertical="top" wrapText="1"/>
    </xf>
    <xf numFmtId="0" fontId="13" fillId="0" borderId="22" xfId="0" applyFont="1" applyFill="1" applyBorder="1" applyAlignment="1">
      <alignment horizontal="center" vertical="center" wrapText="1"/>
    </xf>
    <xf numFmtId="49" fontId="0" fillId="4" borderId="0" xfId="0" applyNumberFormat="1" applyFill="1" applyAlignment="1">
      <alignment horizontal="center" vertical="center"/>
    </xf>
    <xf numFmtId="0" fontId="0" fillId="4" borderId="0" xfId="0" applyFill="1"/>
    <xf numFmtId="0" fontId="13" fillId="0" borderId="5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9" fillId="3" borderId="61" xfId="0" applyFont="1" applyFill="1" applyBorder="1" applyAlignment="1" applyProtection="1">
      <alignment horizontal="center" vertical="center" wrapText="1"/>
    </xf>
    <xf numFmtId="0" fontId="11" fillId="3" borderId="53" xfId="0" applyFont="1" applyFill="1" applyBorder="1" applyAlignment="1" applyProtection="1">
      <alignment horizontal="center" vertical="center" wrapText="1"/>
    </xf>
    <xf numFmtId="0" fontId="15" fillId="0" borderId="2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4" fillId="0" borderId="4" xfId="0" applyFont="1" applyFill="1" applyBorder="1" applyAlignment="1">
      <alignment horizontal="left" vertical="top" wrapText="1"/>
    </xf>
    <xf numFmtId="0" fontId="15" fillId="0" borderId="5" xfId="0" applyFont="1" applyFill="1" applyBorder="1" applyAlignment="1">
      <alignment horizontal="center" vertical="center" wrapText="1"/>
    </xf>
    <xf numFmtId="0" fontId="0" fillId="10" borderId="38" xfId="0" applyFill="1" applyBorder="1"/>
    <xf numFmtId="0" fontId="0" fillId="10" borderId="24" xfId="0" applyFill="1" applyBorder="1"/>
    <xf numFmtId="0" fontId="0" fillId="10" borderId="25" xfId="0" applyFill="1" applyBorder="1"/>
    <xf numFmtId="0" fontId="17" fillId="10" borderId="6" xfId="0" applyFont="1" applyFill="1" applyBorder="1" applyAlignment="1">
      <alignment vertical="center"/>
    </xf>
    <xf numFmtId="0" fontId="18" fillId="10" borderId="0" xfId="0" applyFont="1" applyFill="1" applyBorder="1" applyAlignment="1">
      <alignment vertical="center" wrapText="1"/>
    </xf>
    <xf numFmtId="0" fontId="11" fillId="10" borderId="0" xfId="0" applyFont="1" applyFill="1" applyBorder="1" applyAlignment="1">
      <alignment horizontal="center" vertical="center"/>
    </xf>
    <xf numFmtId="1" fontId="11" fillId="10" borderId="0" xfId="0" applyNumberFormat="1" applyFont="1" applyFill="1" applyBorder="1" applyAlignment="1">
      <alignment horizontal="center" vertical="center" wrapText="1"/>
    </xf>
    <xf numFmtId="1" fontId="24" fillId="10" borderId="0" xfId="1" applyNumberFormat="1" applyFont="1" applyFill="1" applyBorder="1" applyAlignment="1">
      <alignment horizontal="center" vertical="center" wrapText="1"/>
    </xf>
    <xf numFmtId="0" fontId="19" fillId="10" borderId="6" xfId="0" applyFont="1" applyFill="1" applyBorder="1" applyAlignment="1">
      <alignment wrapText="1"/>
    </xf>
    <xf numFmtId="0" fontId="24" fillId="10" borderId="0" xfId="0" applyFont="1" applyFill="1" applyBorder="1" applyAlignment="1">
      <alignment horizontal="center" wrapText="1"/>
    </xf>
    <xf numFmtId="0" fontId="0" fillId="10" borderId="0" xfId="0" applyFill="1" applyBorder="1"/>
    <xf numFmtId="0" fontId="0" fillId="10" borderId="53" xfId="0" applyFill="1" applyBorder="1"/>
    <xf numFmtId="0" fontId="7" fillId="0" borderId="0" xfId="0" applyFont="1"/>
    <xf numFmtId="0" fontId="0" fillId="9" borderId="37" xfId="0" applyFill="1" applyBorder="1"/>
    <xf numFmtId="0" fontId="0" fillId="9" borderId="54" xfId="0" applyFill="1" applyBorder="1"/>
    <xf numFmtId="0" fontId="0" fillId="9" borderId="55" xfId="0" applyFill="1" applyBorder="1"/>
    <xf numFmtId="0" fontId="17" fillId="9" borderId="38" xfId="0" applyFont="1" applyFill="1" applyBorder="1" applyAlignment="1">
      <alignment vertical="center"/>
    </xf>
    <xf numFmtId="0" fontId="18" fillId="9" borderId="24" xfId="0" applyFont="1" applyFill="1" applyBorder="1" applyAlignment="1">
      <alignment vertical="center" wrapText="1"/>
    </xf>
    <xf numFmtId="0" fontId="11" fillId="9" borderId="24" xfId="0" applyFont="1" applyFill="1" applyBorder="1" applyAlignment="1">
      <alignment horizontal="center" vertical="center"/>
    </xf>
    <xf numFmtId="1" fontId="24" fillId="9" borderId="24" xfId="1" applyNumberFormat="1" applyFont="1" applyFill="1" applyBorder="1" applyAlignment="1">
      <alignment horizontal="center" vertical="center" wrapText="1"/>
    </xf>
    <xf numFmtId="0" fontId="24" fillId="9" borderId="24" xfId="0" applyFont="1" applyFill="1" applyBorder="1" applyAlignment="1">
      <alignment horizontal="center" wrapText="1"/>
    </xf>
    <xf numFmtId="0" fontId="0" fillId="9" borderId="25" xfId="0" applyFill="1" applyBorder="1"/>
    <xf numFmtId="9" fontId="27" fillId="8" borderId="1" xfId="0" applyNumberFormat="1" applyFont="1" applyFill="1" applyBorder="1" applyAlignment="1">
      <alignment horizontal="center" vertical="center" wrapText="1"/>
    </xf>
    <xf numFmtId="0" fontId="17" fillId="0" borderId="68" xfId="0" applyFont="1" applyFill="1" applyBorder="1" applyAlignment="1">
      <alignment vertical="center" wrapText="1"/>
    </xf>
    <xf numFmtId="0" fontId="17" fillId="0" borderId="52" xfId="0" applyFont="1" applyFill="1" applyBorder="1" applyAlignment="1">
      <alignment vertical="center" wrapText="1"/>
    </xf>
    <xf numFmtId="0" fontId="17" fillId="0" borderId="69" xfId="0" applyFont="1" applyFill="1" applyBorder="1" applyAlignment="1">
      <alignment horizontal="center" vertical="center"/>
    </xf>
    <xf numFmtId="0" fontId="17" fillId="0" borderId="70" xfId="0" applyFont="1" applyFill="1" applyBorder="1" applyAlignment="1">
      <alignment vertical="center" wrapText="1"/>
    </xf>
    <xf numFmtId="0" fontId="17" fillId="0" borderId="31"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72" xfId="0" applyFont="1" applyFill="1" applyBorder="1" applyAlignment="1">
      <alignment vertical="center" wrapText="1"/>
    </xf>
    <xf numFmtId="0" fontId="17" fillId="0" borderId="24" xfId="0" applyFont="1" applyFill="1" applyBorder="1" applyAlignment="1">
      <alignment vertical="center" wrapText="1"/>
    </xf>
    <xf numFmtId="49" fontId="10" fillId="0" borderId="35" xfId="0" applyNumberFormat="1" applyFont="1" applyFill="1" applyBorder="1" applyAlignment="1">
      <alignment vertical="top" wrapText="1"/>
    </xf>
    <xf numFmtId="0" fontId="13" fillId="0" borderId="7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8" xfId="0" applyFont="1" applyFill="1" applyBorder="1" applyAlignment="1">
      <alignment horizontal="center" vertical="center" wrapText="1"/>
    </xf>
    <xf numFmtId="49" fontId="19" fillId="9" borderId="47" xfId="0" applyNumberFormat="1" applyFont="1" applyFill="1" applyBorder="1" applyAlignment="1">
      <alignment wrapText="1"/>
    </xf>
    <xf numFmtId="0" fontId="20" fillId="9" borderId="42" xfId="0" applyFont="1" applyFill="1" applyBorder="1" applyAlignment="1">
      <alignment vertical="top" wrapText="1"/>
    </xf>
    <xf numFmtId="0" fontId="21" fillId="9" borderId="42" xfId="0" applyFont="1" applyFill="1" applyBorder="1" applyAlignment="1">
      <alignment horizontal="center" vertical="center" wrapText="1"/>
    </xf>
    <xf numFmtId="0" fontId="21" fillId="9" borderId="48" xfId="0" applyFont="1" applyFill="1" applyBorder="1" applyAlignment="1">
      <alignment horizontal="center" vertical="center" wrapText="1"/>
    </xf>
    <xf numFmtId="49" fontId="16" fillId="9" borderId="10" xfId="0" applyNumberFormat="1" applyFont="1" applyFill="1" applyBorder="1" applyAlignment="1">
      <alignment horizontal="left" vertical="center"/>
    </xf>
    <xf numFmtId="0" fontId="16" fillId="9" borderId="2"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24" xfId="0" applyFont="1" applyFill="1" applyBorder="1" applyAlignment="1">
      <alignment horizontal="center" vertical="center" wrapText="1"/>
    </xf>
    <xf numFmtId="49" fontId="16" fillId="9" borderId="43" xfId="0" applyNumberFormat="1" applyFont="1" applyFill="1" applyBorder="1" applyAlignment="1">
      <alignment horizontal="left" vertical="center"/>
    </xf>
    <xf numFmtId="0" fontId="16" fillId="9" borderId="44" xfId="0" applyFont="1" applyFill="1" applyBorder="1" applyAlignment="1">
      <alignment horizontal="left" vertical="center" wrapText="1"/>
    </xf>
    <xf numFmtId="0" fontId="19" fillId="9" borderId="36" xfId="0" applyFont="1" applyFill="1" applyBorder="1" applyAlignment="1">
      <alignment wrapText="1"/>
    </xf>
    <xf numFmtId="0" fontId="20" fillId="9" borderId="1" xfId="0" applyFont="1" applyFill="1" applyBorder="1" applyAlignment="1">
      <alignment vertical="top" wrapText="1"/>
    </xf>
    <xf numFmtId="0" fontId="34" fillId="9" borderId="36" xfId="0" applyFont="1" applyFill="1" applyBorder="1" applyAlignment="1">
      <alignment horizontal="center" vertical="center" wrapText="1"/>
    </xf>
    <xf numFmtId="0" fontId="34" fillId="9" borderId="18" xfId="0" applyFont="1" applyFill="1" applyBorder="1" applyAlignment="1">
      <alignment horizontal="center" vertical="center" wrapText="1"/>
    </xf>
    <xf numFmtId="0" fontId="16" fillId="9" borderId="65" xfId="0" applyFont="1" applyFill="1" applyBorder="1" applyAlignment="1">
      <alignment horizontal="left" vertical="center"/>
    </xf>
    <xf numFmtId="0" fontId="16" fillId="9" borderId="66"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6" fillId="9" borderId="65" xfId="0" applyFont="1" applyFill="1" applyBorder="1" applyAlignment="1">
      <alignment horizontal="center" vertical="center" wrapText="1"/>
    </xf>
    <xf numFmtId="0" fontId="23" fillId="9" borderId="67" xfId="0" applyFont="1" applyFill="1" applyBorder="1" applyAlignment="1">
      <alignment horizontal="center" vertical="center" wrapText="1"/>
    </xf>
    <xf numFmtId="0" fontId="16" fillId="9" borderId="79" xfId="0" applyFont="1" applyFill="1" applyBorder="1" applyAlignment="1">
      <alignment horizontal="center" vertical="center" wrapText="1"/>
    </xf>
    <xf numFmtId="0" fontId="16" fillId="9" borderId="85" xfId="0" applyFont="1" applyFill="1" applyBorder="1" applyAlignment="1">
      <alignment horizontal="center" vertical="center" wrapText="1"/>
    </xf>
    <xf numFmtId="0" fontId="16" fillId="9" borderId="84" xfId="0" applyFont="1" applyFill="1" applyBorder="1" applyAlignment="1">
      <alignment horizontal="center" vertical="center" wrapText="1"/>
    </xf>
    <xf numFmtId="49" fontId="16" fillId="9" borderId="79" xfId="0" applyNumberFormat="1" applyFont="1" applyFill="1" applyBorder="1" applyAlignment="1">
      <alignment horizontal="left" vertical="center"/>
    </xf>
    <xf numFmtId="0" fontId="16" fillId="9" borderId="4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53" xfId="0" applyFont="1" applyFill="1" applyBorder="1" applyAlignment="1">
      <alignment horizontal="center" vertical="center" wrapText="1"/>
    </xf>
    <xf numFmtId="0" fontId="16" fillId="9" borderId="44" xfId="0" applyFont="1" applyFill="1" applyBorder="1" applyAlignment="1" applyProtection="1">
      <alignment horizontal="left" vertical="center" wrapText="1"/>
      <protection locked="0"/>
    </xf>
    <xf numFmtId="0" fontId="13" fillId="0" borderId="39" xfId="0" applyFont="1" applyFill="1" applyBorder="1" applyAlignment="1">
      <alignment horizontal="left"/>
    </xf>
    <xf numFmtId="0" fontId="13" fillId="0" borderId="39" xfId="0" applyFont="1" applyFill="1" applyBorder="1" applyAlignment="1">
      <alignment horizontal="left" vertical="center"/>
    </xf>
    <xf numFmtId="0" fontId="13" fillId="0" borderId="35" xfId="0" applyFont="1" applyFill="1" applyBorder="1" applyAlignment="1">
      <alignment horizontal="center" vertical="center" wrapText="1"/>
    </xf>
    <xf numFmtId="0" fontId="35" fillId="9" borderId="65" xfId="0" applyFont="1" applyFill="1" applyBorder="1" applyAlignment="1">
      <alignment horizontal="center" vertical="center" wrapText="1"/>
    </xf>
    <xf numFmtId="0" fontId="35" fillId="9" borderId="80" xfId="0" applyFont="1" applyFill="1" applyBorder="1" applyAlignment="1">
      <alignment horizontal="center" vertical="center" wrapText="1"/>
    </xf>
    <xf numFmtId="0" fontId="35" fillId="9" borderId="8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9" borderId="1" xfId="0" applyFont="1" applyFill="1" applyBorder="1" applyAlignment="1">
      <alignment horizontal="center" vertical="center" wrapText="1"/>
    </xf>
    <xf numFmtId="0" fontId="13" fillId="0" borderId="39"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13" fillId="0" borderId="3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0" xfId="0" applyFont="1" applyFill="1" applyAlignment="1">
      <alignment horizontal="center" vertical="center"/>
    </xf>
    <xf numFmtId="0" fontId="13" fillId="4" borderId="0" xfId="0" applyFont="1" applyFill="1" applyAlignment="1">
      <alignment horizontal="center" vertical="center"/>
    </xf>
    <xf numFmtId="0" fontId="13" fillId="0" borderId="1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0" xfId="0" applyFont="1" applyFill="1" applyBorder="1" applyAlignment="1">
      <alignment horizontal="center" wrapText="1"/>
    </xf>
    <xf numFmtId="0" fontId="13" fillId="0" borderId="26" xfId="0" applyFont="1" applyFill="1" applyBorder="1" applyAlignment="1">
      <alignment horizontal="center" wrapText="1"/>
    </xf>
    <xf numFmtId="0" fontId="13" fillId="0" borderId="27" xfId="0" applyFont="1" applyFill="1" applyBorder="1" applyAlignment="1">
      <alignment horizontal="center" wrapText="1"/>
    </xf>
    <xf numFmtId="0" fontId="13" fillId="0" borderId="35" xfId="0" applyFont="1" applyFill="1" applyBorder="1" applyAlignment="1">
      <alignment horizontal="center" wrapText="1"/>
    </xf>
    <xf numFmtId="0" fontId="13" fillId="0" borderId="5" xfId="0" applyFont="1" applyFill="1" applyBorder="1" applyAlignment="1">
      <alignment horizontal="center" wrapText="1"/>
    </xf>
    <xf numFmtId="0" fontId="13" fillId="0" borderId="22" xfId="0" applyFont="1" applyFill="1" applyBorder="1" applyAlignment="1">
      <alignment horizontal="center" wrapText="1"/>
    </xf>
    <xf numFmtId="0" fontId="35" fillId="9" borderId="65" xfId="0" applyFont="1" applyFill="1" applyBorder="1" applyAlignment="1">
      <alignment horizontal="center" wrapText="1"/>
    </xf>
    <xf numFmtId="0" fontId="35" fillId="9" borderId="80" xfId="0" applyFont="1" applyFill="1" applyBorder="1" applyAlignment="1">
      <alignment horizontal="center" wrapText="1"/>
    </xf>
    <xf numFmtId="0" fontId="35" fillId="9" borderId="81" xfId="0" applyFont="1" applyFill="1" applyBorder="1" applyAlignment="1">
      <alignment horizontal="center" wrapText="1"/>
    </xf>
    <xf numFmtId="0" fontId="35" fillId="0" borderId="0" xfId="0" applyFont="1" applyFill="1" applyBorder="1" applyAlignment="1">
      <alignment horizontal="center" wrapText="1"/>
    </xf>
    <xf numFmtId="0" fontId="10" fillId="0" borderId="0" xfId="0" applyFont="1" applyFill="1" applyBorder="1" applyAlignment="1">
      <alignment vertical="center" wrapText="1"/>
    </xf>
    <xf numFmtId="0" fontId="10" fillId="0" borderId="0" xfId="0" applyFont="1" applyFill="1" applyAlignment="1">
      <alignment vertical="center"/>
    </xf>
    <xf numFmtId="0" fontId="32" fillId="0" borderId="0" xfId="0" applyFont="1" applyFill="1" applyBorder="1" applyAlignment="1">
      <alignment wrapText="1"/>
    </xf>
    <xf numFmtId="0" fontId="33" fillId="0" borderId="0" xfId="0" applyFont="1" applyFill="1" applyBorder="1" applyAlignment="1">
      <alignment horizontal="center" vertical="center" wrapText="1"/>
    </xf>
    <xf numFmtId="0" fontId="32" fillId="0" borderId="0" xfId="0" applyFont="1" applyFill="1"/>
    <xf numFmtId="0" fontId="13" fillId="0" borderId="74"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0" fillId="0" borderId="74" xfId="0" applyFont="1" applyFill="1" applyBorder="1" applyAlignment="1">
      <alignment horizontal="left" vertical="top" wrapText="1"/>
    </xf>
    <xf numFmtId="49" fontId="10" fillId="0" borderId="21" xfId="0" applyNumberFormat="1" applyFont="1" applyFill="1" applyBorder="1" applyAlignment="1">
      <alignment horizontal="left" vertical="top" wrapText="1"/>
    </xf>
    <xf numFmtId="0" fontId="10" fillId="0" borderId="7" xfId="0" applyFont="1" applyFill="1" applyBorder="1" applyAlignment="1">
      <alignment horizontal="left" vertical="top" wrapText="1"/>
    </xf>
    <xf numFmtId="0" fontId="13" fillId="0" borderId="21"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76" xfId="0" applyFont="1" applyFill="1" applyBorder="1" applyAlignment="1">
      <alignment horizontal="center" vertical="center" wrapText="1"/>
    </xf>
    <xf numFmtId="0" fontId="36" fillId="0" borderId="0" xfId="2" applyFont="1" applyAlignment="1">
      <alignment horizontal="center" vertical="center"/>
    </xf>
    <xf numFmtId="0" fontId="7" fillId="0" borderId="0" xfId="2"/>
    <xf numFmtId="0" fontId="37" fillId="0" borderId="0" xfId="2" applyFont="1" applyAlignment="1">
      <alignment horizontal="center" vertical="center"/>
    </xf>
    <xf numFmtId="0" fontId="10" fillId="0" borderId="0" xfId="2" applyFont="1" applyFill="1" applyBorder="1" applyAlignment="1">
      <alignment vertical="center" wrapText="1"/>
    </xf>
    <xf numFmtId="0" fontId="10" fillId="0" borderId="26" xfId="2" applyFont="1" applyFill="1" applyBorder="1" applyAlignment="1">
      <alignment vertical="center" wrapText="1"/>
    </xf>
    <xf numFmtId="0" fontId="10" fillId="0" borderId="27" xfId="2" applyFont="1" applyFill="1" applyBorder="1" applyAlignment="1">
      <alignment vertical="center" wrapText="1"/>
    </xf>
    <xf numFmtId="0" fontId="10" fillId="0" borderId="90" xfId="2" applyFont="1" applyFill="1" applyBorder="1" applyAlignment="1">
      <alignment horizontal="center" vertical="center" wrapText="1"/>
    </xf>
    <xf numFmtId="0" fontId="10" fillId="0" borderId="91" xfId="2" applyFont="1" applyFill="1" applyBorder="1" applyAlignment="1">
      <alignment horizontal="center" vertical="center" wrapText="1"/>
    </xf>
    <xf numFmtId="0" fontId="10" fillId="0" borderId="92"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40" fillId="9" borderId="93" xfId="2" applyFont="1" applyFill="1" applyBorder="1" applyAlignment="1">
      <alignment vertical="center" wrapText="1"/>
    </xf>
    <xf numFmtId="0" fontId="40" fillId="9" borderId="94" xfId="2" applyFont="1" applyFill="1" applyBorder="1" applyAlignment="1">
      <alignment vertical="center" wrapText="1"/>
    </xf>
    <xf numFmtId="0" fontId="10" fillId="9" borderId="90" xfId="2" applyFont="1" applyFill="1" applyBorder="1" applyAlignment="1">
      <alignment horizontal="center" vertical="center" wrapText="1"/>
    </xf>
    <xf numFmtId="0" fontId="10" fillId="9" borderId="91" xfId="2" applyFont="1" applyFill="1" applyBorder="1" applyAlignment="1">
      <alignment horizontal="center" vertical="center" wrapText="1"/>
    </xf>
    <xf numFmtId="0" fontId="10" fillId="9" borderId="92" xfId="2" applyFont="1" applyFill="1" applyBorder="1" applyAlignment="1">
      <alignment horizontal="center" vertical="center" wrapText="1"/>
    </xf>
    <xf numFmtId="0" fontId="12" fillId="9" borderId="54" xfId="2" applyFont="1" applyFill="1" applyBorder="1" applyAlignment="1">
      <alignment horizontal="center" vertical="center" wrapText="1"/>
    </xf>
    <xf numFmtId="0" fontId="12" fillId="9" borderId="55" xfId="2" applyFont="1" applyFill="1" applyBorder="1" applyAlignment="1">
      <alignment horizontal="center" vertical="center" wrapText="1"/>
    </xf>
    <xf numFmtId="0" fontId="12" fillId="0" borderId="0" xfId="2" applyFont="1" applyFill="1" applyBorder="1" applyAlignment="1">
      <alignment vertical="center" wrapText="1"/>
    </xf>
    <xf numFmtId="0" fontId="12" fillId="9" borderId="90" xfId="2" applyFont="1" applyFill="1" applyBorder="1" applyAlignment="1">
      <alignment vertical="center" wrapText="1"/>
    </xf>
    <xf numFmtId="0" fontId="12" fillId="9" borderId="91" xfId="2" applyFont="1" applyFill="1" applyBorder="1" applyAlignment="1">
      <alignment vertical="center" wrapText="1"/>
    </xf>
    <xf numFmtId="0" fontId="12" fillId="9" borderId="92" xfId="2" applyFont="1" applyFill="1" applyBorder="1" applyAlignment="1">
      <alignment vertical="center" wrapText="1"/>
    </xf>
    <xf numFmtId="0" fontId="7" fillId="0" borderId="0" xfId="2" applyAlignment="1">
      <alignment vertical="center"/>
    </xf>
    <xf numFmtId="0" fontId="10" fillId="0" borderId="91" xfId="2" applyFont="1" applyFill="1" applyBorder="1" applyAlignment="1">
      <alignment vertical="top" wrapText="1"/>
    </xf>
    <xf numFmtId="0" fontId="13" fillId="0" borderId="91" xfId="2" applyFont="1" applyFill="1" applyBorder="1" applyAlignment="1">
      <alignment horizontal="center" vertical="center" wrapText="1"/>
    </xf>
    <xf numFmtId="0" fontId="13" fillId="0" borderId="92" xfId="2" applyFont="1" applyFill="1" applyBorder="1" applyAlignment="1">
      <alignment horizontal="center" vertical="center" wrapText="1"/>
    </xf>
    <xf numFmtId="0" fontId="13" fillId="0" borderId="95" xfId="2" applyFont="1" applyFill="1" applyBorder="1" applyAlignment="1">
      <alignment horizontal="center" vertical="center" wrapText="1"/>
    </xf>
    <xf numFmtId="0" fontId="13" fillId="0" borderId="96" xfId="2" applyFont="1" applyFill="1" applyBorder="1" applyAlignment="1">
      <alignment horizontal="center" vertical="center" wrapText="1"/>
    </xf>
    <xf numFmtId="0" fontId="7" fillId="0" borderId="0" xfId="2" applyFill="1" applyAlignment="1">
      <alignment vertical="center"/>
    </xf>
    <xf numFmtId="0" fontId="12" fillId="9" borderId="0" xfId="2" applyFont="1" applyFill="1" applyBorder="1" applyAlignment="1">
      <alignment horizontal="center" vertical="center" wrapText="1"/>
    </xf>
    <xf numFmtId="0" fontId="12" fillId="9" borderId="53" xfId="2" applyFont="1" applyFill="1" applyBorder="1" applyAlignment="1">
      <alignment horizontal="center" vertical="center" wrapText="1"/>
    </xf>
    <xf numFmtId="0" fontId="12" fillId="9" borderId="28" xfId="2" applyFont="1" applyFill="1" applyBorder="1" applyAlignment="1">
      <alignment horizontal="center" vertical="center" wrapText="1"/>
    </xf>
    <xf numFmtId="0" fontId="10" fillId="0" borderId="0" xfId="2" applyFont="1" applyFill="1" applyAlignment="1">
      <alignment vertical="center"/>
    </xf>
    <xf numFmtId="0" fontId="10" fillId="0" borderId="91" xfId="2" applyFont="1" applyFill="1" applyBorder="1" applyAlignment="1">
      <alignment horizontal="left" vertical="top" wrapText="1"/>
    </xf>
    <xf numFmtId="49" fontId="10" fillId="0" borderId="0" xfId="2" applyNumberFormat="1" applyFont="1" applyAlignment="1">
      <alignment vertical="top" wrapText="1"/>
    </xf>
    <xf numFmtId="0" fontId="10" fillId="0" borderId="0" xfId="2" applyFont="1" applyAlignment="1">
      <alignment vertical="top" wrapText="1"/>
    </xf>
    <xf numFmtId="0" fontId="13" fillId="0" borderId="0" xfId="2" applyFont="1" applyAlignment="1">
      <alignment horizontal="center" vertical="center" wrapText="1"/>
    </xf>
    <xf numFmtId="49" fontId="19" fillId="9" borderId="47" xfId="2" applyNumberFormat="1" applyFont="1" applyFill="1" applyBorder="1" applyAlignment="1">
      <alignment vertical="top" wrapText="1"/>
    </xf>
    <xf numFmtId="0" fontId="20" fillId="9" borderId="42" xfId="2" applyFont="1" applyFill="1" applyBorder="1" applyAlignment="1">
      <alignment vertical="top" wrapText="1"/>
    </xf>
    <xf numFmtId="49" fontId="16" fillId="9" borderId="10" xfId="2" applyNumberFormat="1" applyFont="1" applyFill="1" applyBorder="1" applyAlignment="1">
      <alignment horizontal="left" vertical="top"/>
    </xf>
    <xf numFmtId="0" fontId="16" fillId="9" borderId="2" xfId="2" applyFont="1" applyFill="1" applyBorder="1" applyAlignment="1">
      <alignment horizontal="left" vertical="top" wrapText="1"/>
    </xf>
    <xf numFmtId="0" fontId="10" fillId="0" borderId="0" xfId="2" applyFont="1" applyFill="1" applyBorder="1" applyAlignment="1">
      <alignment horizontal="left" vertical="center" wrapText="1"/>
    </xf>
    <xf numFmtId="49" fontId="17" fillId="0" borderId="45" xfId="2" applyNumberFormat="1" applyFont="1" applyFill="1" applyBorder="1" applyAlignment="1">
      <alignment horizontal="center" vertical="top"/>
    </xf>
    <xf numFmtId="0" fontId="17" fillId="0" borderId="30" xfId="2" applyFont="1" applyFill="1" applyBorder="1" applyAlignment="1">
      <alignment vertical="top" wrapText="1"/>
    </xf>
    <xf numFmtId="49" fontId="17" fillId="0" borderId="46" xfId="2" applyNumberFormat="1" applyFont="1" applyFill="1" applyBorder="1" applyAlignment="1">
      <alignment horizontal="center" vertical="top"/>
    </xf>
    <xf numFmtId="0" fontId="17" fillId="0" borderId="32" xfId="2" applyFont="1" applyFill="1" applyBorder="1" applyAlignment="1">
      <alignment vertical="top" wrapText="1"/>
    </xf>
    <xf numFmtId="49" fontId="17" fillId="0" borderId="50" xfId="2" applyNumberFormat="1" applyFont="1" applyFill="1" applyBorder="1" applyAlignment="1">
      <alignment horizontal="center" vertical="top"/>
    </xf>
    <xf numFmtId="0" fontId="17" fillId="0" borderId="49" xfId="2" applyFont="1" applyFill="1" applyBorder="1" applyAlignment="1">
      <alignment vertical="top" wrapText="1"/>
    </xf>
    <xf numFmtId="0" fontId="10" fillId="0" borderId="0" xfId="2" applyFont="1" applyFill="1" applyAlignment="1">
      <alignment vertical="top" wrapText="1"/>
    </xf>
    <xf numFmtId="0" fontId="0" fillId="0" borderId="0" xfId="0" applyBorder="1"/>
    <xf numFmtId="0" fontId="7" fillId="4" borderId="0" xfId="2" applyFill="1"/>
    <xf numFmtId="49" fontId="7" fillId="0" borderId="91" xfId="2" applyNumberFormat="1" applyFont="1" applyFill="1" applyBorder="1" applyAlignment="1">
      <alignment horizontal="center" vertical="center"/>
    </xf>
    <xf numFmtId="0" fontId="7" fillId="0" borderId="91" xfId="2" applyFill="1" applyBorder="1"/>
    <xf numFmtId="49" fontId="7" fillId="0" borderId="91" xfId="2" applyNumberFormat="1" applyFont="1" applyBorder="1" applyAlignment="1">
      <alignment horizontal="center" vertical="center"/>
    </xf>
    <xf numFmtId="0" fontId="7" fillId="0" borderId="91" xfId="2" applyBorder="1"/>
    <xf numFmtId="49" fontId="7" fillId="0" borderId="0" xfId="2" applyNumberFormat="1" applyFont="1" applyFill="1" applyBorder="1" applyAlignment="1">
      <alignment horizontal="center" vertical="center"/>
    </xf>
    <xf numFmtId="0" fontId="7" fillId="0" borderId="0" xfId="2" applyFill="1" applyBorder="1"/>
    <xf numFmtId="49" fontId="7" fillId="0" borderId="88" xfId="2" applyNumberFormat="1" applyFont="1" applyBorder="1" applyAlignment="1">
      <alignment horizontal="center" vertical="center"/>
    </xf>
    <xf numFmtId="0" fontId="7" fillId="0" borderId="88" xfId="2" applyBorder="1"/>
    <xf numFmtId="49" fontId="7" fillId="0" borderId="105" xfId="2" applyNumberFormat="1" applyFont="1" applyFill="1" applyBorder="1" applyAlignment="1">
      <alignment horizontal="center" vertical="center"/>
    </xf>
    <xf numFmtId="0" fontId="7" fillId="0" borderId="88" xfId="2" applyFill="1" applyBorder="1"/>
    <xf numFmtId="49" fontId="7" fillId="0" borderId="0" xfId="2" applyNumberFormat="1" applyAlignment="1">
      <alignment horizontal="center" vertical="center"/>
    </xf>
    <xf numFmtId="0" fontId="7" fillId="0" borderId="0" xfId="2" applyFill="1"/>
    <xf numFmtId="0" fontId="41" fillId="0" borderId="0" xfId="2" applyFont="1" applyAlignment="1">
      <alignment vertical="center"/>
    </xf>
    <xf numFmtId="0" fontId="42" fillId="0" borderId="0" xfId="2" applyFont="1" applyAlignment="1">
      <alignment vertical="center"/>
    </xf>
    <xf numFmtId="0" fontId="7" fillId="5" borderId="0" xfId="2" applyFill="1"/>
    <xf numFmtId="0" fontId="45" fillId="5" borderId="0" xfId="5" applyFill="1" applyAlignment="1">
      <alignment horizontal="right" vertical="center"/>
    </xf>
    <xf numFmtId="0" fontId="43" fillId="5" borderId="0" xfId="0" applyFont="1" applyFill="1" applyAlignment="1">
      <alignment horizontal="right" vertical="center"/>
    </xf>
    <xf numFmtId="0" fontId="44" fillId="5" borderId="0" xfId="0" applyFont="1" applyFill="1" applyAlignment="1">
      <alignment horizontal="right" vertical="center"/>
    </xf>
    <xf numFmtId="0" fontId="13" fillId="0" borderId="41"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0" fillId="0" borderId="91" xfId="0" applyFont="1" applyFill="1" applyBorder="1" applyAlignment="1">
      <alignment horizontal="left" vertical="top" wrapText="1"/>
    </xf>
    <xf numFmtId="0" fontId="13" fillId="0" borderId="91"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2" fillId="9" borderId="107" xfId="0" applyFont="1" applyFill="1" applyBorder="1" applyAlignment="1">
      <alignment horizontal="center" vertical="center" wrapText="1"/>
    </xf>
    <xf numFmtId="0" fontId="10" fillId="0" borderId="91" xfId="0" applyFont="1" applyFill="1" applyBorder="1" applyAlignment="1">
      <alignment vertical="top" wrapText="1"/>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0" fillId="0" borderId="97" xfId="0" applyFont="1" applyFill="1" applyBorder="1" applyAlignment="1">
      <alignment vertical="top" wrapText="1"/>
    </xf>
    <xf numFmtId="0" fontId="13" fillId="0" borderId="97"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13" fillId="0" borderId="96" xfId="0" applyFont="1" applyFill="1" applyBorder="1" applyAlignment="1">
      <alignment horizontal="center" vertical="center" wrapText="1"/>
    </xf>
    <xf numFmtId="0" fontId="13" fillId="0" borderId="96" xfId="0" applyFont="1" applyBorder="1" applyAlignment="1">
      <alignment horizontal="center" vertical="center" wrapText="1"/>
    </xf>
    <xf numFmtId="0" fontId="13" fillId="0" borderId="99" xfId="0" applyFont="1" applyFill="1" applyBorder="1" applyAlignment="1">
      <alignment horizontal="center" vertical="center" wrapText="1"/>
    </xf>
    <xf numFmtId="0" fontId="13" fillId="0" borderId="95" xfId="0" applyFont="1" applyFill="1" applyBorder="1" applyAlignment="1">
      <alignment horizontal="center" vertical="center" wrapText="1"/>
    </xf>
    <xf numFmtId="0" fontId="13" fillId="0" borderId="95" xfId="0" applyFont="1" applyBorder="1" applyAlignment="1">
      <alignment horizontal="center" vertical="center" wrapText="1"/>
    </xf>
    <xf numFmtId="0" fontId="35" fillId="9" borderId="100" xfId="0" applyFont="1" applyFill="1" applyBorder="1" applyAlignment="1">
      <alignment horizontal="center" vertical="center" wrapText="1"/>
    </xf>
    <xf numFmtId="0" fontId="35" fillId="9" borderId="101" xfId="0" applyFont="1" applyFill="1" applyBorder="1" applyAlignment="1">
      <alignment horizontal="center" vertical="center" wrapText="1"/>
    </xf>
    <xf numFmtId="0" fontId="35" fillId="9" borderId="102" xfId="0" applyFont="1" applyFill="1" applyBorder="1" applyAlignment="1">
      <alignment horizontal="center" vertical="center" wrapText="1"/>
    </xf>
    <xf numFmtId="0" fontId="13" fillId="0" borderId="91" xfId="0" applyFont="1" applyFill="1" applyBorder="1" applyAlignment="1" applyProtection="1">
      <alignment horizontal="center" vertical="center" wrapText="1"/>
      <protection locked="0"/>
    </xf>
    <xf numFmtId="0" fontId="13" fillId="0" borderId="90" xfId="0" applyFont="1" applyFill="1" applyBorder="1" applyAlignment="1" applyProtection="1">
      <alignment horizontal="center" vertical="center" wrapText="1"/>
      <protection locked="0"/>
    </xf>
    <xf numFmtId="0" fontId="13" fillId="0" borderId="92" xfId="0" applyFont="1" applyFill="1" applyBorder="1" applyAlignment="1" applyProtection="1">
      <alignment horizontal="center" vertical="center" wrapText="1"/>
      <protection locked="0"/>
    </xf>
    <xf numFmtId="0" fontId="10" fillId="0" borderId="41" xfId="0" applyFont="1" applyFill="1" applyBorder="1" applyAlignment="1">
      <alignment horizontal="left" vertical="top" wrapText="1"/>
    </xf>
    <xf numFmtId="49" fontId="10" fillId="0" borderId="11" xfId="0" applyNumberFormat="1" applyFont="1" applyFill="1" applyBorder="1" applyAlignment="1">
      <alignment vertical="top" wrapText="1"/>
    </xf>
    <xf numFmtId="0" fontId="13" fillId="9" borderId="3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37" xfId="0" applyFont="1" applyFill="1" applyBorder="1" applyAlignment="1">
      <alignment horizontal="center" vertical="center" wrapText="1"/>
    </xf>
    <xf numFmtId="0" fontId="13" fillId="9" borderId="55"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0" borderId="103" xfId="0" applyFont="1" applyFill="1" applyBorder="1" applyAlignment="1" applyProtection="1">
      <alignment horizontal="center" vertical="center" wrapText="1"/>
      <protection locked="0"/>
    </xf>
    <xf numFmtId="0" fontId="13" fillId="0" borderId="97" xfId="0" applyFont="1" applyFill="1" applyBorder="1" applyAlignment="1" applyProtection="1">
      <alignment horizontal="center" vertical="center" wrapText="1"/>
      <protection locked="0"/>
    </xf>
    <xf numFmtId="0" fontId="13" fillId="0" borderId="98" xfId="0" applyFont="1" applyFill="1" applyBorder="1" applyAlignment="1" applyProtection="1">
      <alignment horizontal="center" vertical="center" wrapText="1"/>
      <protection locked="0"/>
    </xf>
    <xf numFmtId="49" fontId="10" fillId="0" borderId="90" xfId="0" applyNumberFormat="1" applyFont="1" applyFill="1" applyBorder="1" applyAlignment="1">
      <alignment vertical="top"/>
    </xf>
    <xf numFmtId="49" fontId="10" fillId="0" borderId="10" xfId="0" applyNumberFormat="1" applyFont="1" applyFill="1" applyBorder="1" applyAlignment="1">
      <alignment horizontal="left" vertical="top" wrapText="1"/>
    </xf>
    <xf numFmtId="0" fontId="13" fillId="9" borderId="6"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53" xfId="0" applyFont="1" applyFill="1" applyBorder="1" applyAlignment="1">
      <alignment horizontal="center" vertical="center" wrapText="1"/>
    </xf>
    <xf numFmtId="0" fontId="13" fillId="0" borderId="108" xfId="0" applyFont="1" applyFill="1" applyBorder="1" applyAlignment="1" applyProtection="1">
      <alignment horizontal="center" vertical="center" wrapText="1"/>
      <protection locked="0"/>
    </xf>
    <xf numFmtId="0" fontId="13" fillId="0" borderId="109" xfId="0" applyFont="1" applyFill="1" applyBorder="1" applyAlignment="1" applyProtection="1">
      <alignment horizontal="center" vertical="center" wrapText="1"/>
      <protection locked="0"/>
    </xf>
    <xf numFmtId="0" fontId="13" fillId="0" borderId="110" xfId="0" applyFont="1" applyFill="1" applyBorder="1" applyAlignment="1" applyProtection="1">
      <alignment horizontal="center" vertical="center" wrapText="1"/>
      <protection locked="0"/>
    </xf>
    <xf numFmtId="0" fontId="13" fillId="0" borderId="111" xfId="0" applyFont="1" applyFill="1" applyBorder="1" applyAlignment="1">
      <alignment horizontal="center" vertical="center" wrapText="1"/>
    </xf>
    <xf numFmtId="0" fontId="13" fillId="0" borderId="112" xfId="0" applyFont="1" applyFill="1" applyBorder="1" applyAlignment="1">
      <alignment horizontal="center" vertical="center" wrapText="1"/>
    </xf>
    <xf numFmtId="49" fontId="10" fillId="0" borderId="103" xfId="0" applyNumberFormat="1" applyFont="1" applyFill="1" applyBorder="1" applyAlignment="1">
      <alignment vertical="top" wrapText="1"/>
    </xf>
    <xf numFmtId="0" fontId="15" fillId="0" borderId="9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49" fontId="0" fillId="0" borderId="91" xfId="2" applyNumberFormat="1" applyFont="1" applyBorder="1" applyAlignment="1">
      <alignment horizontal="center" vertical="center"/>
    </xf>
    <xf numFmtId="49" fontId="10" fillId="0" borderId="90" xfId="0" applyNumberFormat="1" applyFont="1" applyFill="1" applyBorder="1" applyAlignment="1">
      <alignment vertical="top" wrapText="1"/>
    </xf>
    <xf numFmtId="49" fontId="10" fillId="0" borderId="40" xfId="0" applyNumberFormat="1" applyFont="1" applyFill="1" applyBorder="1" applyAlignment="1">
      <alignment horizontal="left" vertical="top" wrapText="1"/>
    </xf>
    <xf numFmtId="0" fontId="13" fillId="3" borderId="61" xfId="0" applyFont="1" applyFill="1" applyBorder="1" applyAlignment="1" applyProtection="1">
      <alignment horizontal="center" vertical="center" wrapText="1"/>
    </xf>
    <xf numFmtId="0" fontId="49" fillId="3" borderId="53" xfId="0" applyFont="1" applyFill="1" applyBorder="1" applyAlignment="1" applyProtection="1">
      <alignment horizontal="center" vertical="center" wrapText="1"/>
    </xf>
    <xf numFmtId="49" fontId="10" fillId="0" borderId="11" xfId="0" applyNumberFormat="1" applyFont="1" applyFill="1" applyBorder="1" applyAlignment="1">
      <alignment vertical="top"/>
    </xf>
    <xf numFmtId="0" fontId="10" fillId="0" borderId="3" xfId="0" applyFont="1" applyFill="1" applyBorder="1" applyAlignment="1">
      <alignment horizontal="left" vertical="top"/>
    </xf>
    <xf numFmtId="0" fontId="14" fillId="0" borderId="91" xfId="0" applyFont="1" applyFill="1" applyBorder="1" applyAlignment="1">
      <alignment vertical="top" wrapText="1"/>
    </xf>
    <xf numFmtId="0" fontId="10" fillId="0" borderId="90" xfId="0" applyFont="1" applyFill="1" applyBorder="1" applyAlignment="1">
      <alignment horizontal="left" vertical="top"/>
    </xf>
    <xf numFmtId="0" fontId="21" fillId="9" borderId="100" xfId="0" applyFont="1" applyFill="1" applyBorder="1" applyAlignment="1">
      <alignment horizontal="center" vertical="center" wrapText="1"/>
    </xf>
    <xf numFmtId="0" fontId="21" fillId="9" borderId="101" xfId="0" applyFont="1" applyFill="1" applyBorder="1" applyAlignment="1">
      <alignment horizontal="center" vertical="center" wrapText="1"/>
    </xf>
    <xf numFmtId="0" fontId="21" fillId="9" borderId="102" xfId="0" applyFont="1" applyFill="1" applyBorder="1" applyAlignment="1">
      <alignment horizontal="center" vertical="center" wrapText="1"/>
    </xf>
    <xf numFmtId="0" fontId="51" fillId="0" borderId="0" xfId="0" applyFont="1" applyFill="1"/>
    <xf numFmtId="49" fontId="10" fillId="0" borderId="90" xfId="0" applyNumberFormat="1" applyFont="1" applyFill="1" applyBorder="1" applyAlignment="1">
      <alignment horizontal="left" vertical="top" wrapText="1"/>
    </xf>
    <xf numFmtId="49" fontId="10" fillId="0" borderId="90" xfId="2" applyNumberFormat="1" applyFont="1" applyFill="1" applyBorder="1" applyAlignment="1">
      <alignment vertical="top" wrapText="1"/>
    </xf>
    <xf numFmtId="0" fontId="10" fillId="0" borderId="90" xfId="0" applyFont="1" applyFill="1" applyBorder="1" applyAlignment="1">
      <alignment vertical="top" wrapText="1"/>
    </xf>
    <xf numFmtId="49" fontId="10" fillId="0" borderId="113" xfId="0" applyNumberFormat="1" applyFont="1" applyFill="1" applyBorder="1" applyAlignment="1">
      <alignment vertical="top" wrapText="1"/>
    </xf>
    <xf numFmtId="0" fontId="10" fillId="13" borderId="109" xfId="0" applyFont="1" applyFill="1" applyBorder="1" applyAlignment="1">
      <alignment vertical="top" wrapText="1"/>
    </xf>
    <xf numFmtId="0" fontId="13" fillId="13" borderId="109" xfId="0" applyFont="1" applyFill="1" applyBorder="1" applyAlignment="1">
      <alignment horizontal="center" vertical="center" wrapText="1"/>
    </xf>
    <xf numFmtId="0" fontId="13" fillId="13" borderId="110" xfId="0" applyFont="1" applyFill="1" applyBorder="1" applyAlignment="1">
      <alignment horizontal="center" vertical="center" wrapText="1"/>
    </xf>
    <xf numFmtId="0" fontId="7" fillId="13" borderId="91" xfId="2" applyFill="1" applyBorder="1"/>
    <xf numFmtId="0" fontId="10" fillId="13" borderId="108" xfId="0" applyFont="1" applyFill="1" applyBorder="1" applyAlignment="1">
      <alignment vertical="top" wrapText="1"/>
    </xf>
    <xf numFmtId="49" fontId="10" fillId="13" borderId="90" xfId="0" applyNumberFormat="1" applyFont="1" applyFill="1" applyBorder="1" applyAlignment="1">
      <alignment vertical="top" wrapText="1"/>
    </xf>
    <xf numFmtId="0" fontId="10" fillId="13" borderId="91" xfId="0" applyFont="1" applyFill="1" applyBorder="1" applyAlignment="1">
      <alignment vertical="top" wrapText="1"/>
    </xf>
    <xf numFmtId="0" fontId="13" fillId="13" borderId="91" xfId="0" applyFont="1" applyFill="1" applyBorder="1" applyAlignment="1">
      <alignment horizontal="center" vertical="center" wrapText="1"/>
    </xf>
    <xf numFmtId="0" fontId="13" fillId="13" borderId="92" xfId="0" applyFont="1" applyFill="1" applyBorder="1" applyAlignment="1">
      <alignment horizontal="center" vertical="center" wrapText="1"/>
    </xf>
    <xf numFmtId="49" fontId="10" fillId="13" borderId="40" xfId="0" applyNumberFormat="1" applyFont="1" applyFill="1" applyBorder="1" applyAlignment="1">
      <alignment horizontal="left" vertical="top" wrapText="1"/>
    </xf>
    <xf numFmtId="0" fontId="10" fillId="13" borderId="41" xfId="0" applyFont="1" applyFill="1" applyBorder="1" applyAlignment="1">
      <alignment horizontal="left" vertical="top" wrapText="1"/>
    </xf>
    <xf numFmtId="0" fontId="13" fillId="13" borderId="41" xfId="0" applyFont="1" applyFill="1" applyBorder="1" applyAlignment="1">
      <alignment horizontal="center" vertical="center" wrapText="1"/>
    </xf>
    <xf numFmtId="0" fontId="13" fillId="13" borderId="63" xfId="0" applyFont="1" applyFill="1" applyBorder="1" applyAlignment="1">
      <alignment horizontal="center" vertical="center" wrapText="1"/>
    </xf>
    <xf numFmtId="49" fontId="10" fillId="13" borderId="10" xfId="0" applyNumberFormat="1" applyFont="1" applyFill="1" applyBorder="1" applyAlignment="1">
      <alignment vertical="top" wrapText="1"/>
    </xf>
    <xf numFmtId="0" fontId="10" fillId="13" borderId="2" xfId="0" applyFont="1" applyFill="1" applyBorder="1" applyAlignment="1">
      <alignment horizontal="left" vertical="top" wrapText="1"/>
    </xf>
    <xf numFmtId="0" fontId="13" fillId="13" borderId="2" xfId="0"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0" fillId="13" borderId="91" xfId="0" applyFont="1" applyFill="1" applyBorder="1" applyAlignment="1">
      <alignment horizontal="left" vertical="top" wrapText="1"/>
    </xf>
    <xf numFmtId="49" fontId="10" fillId="13" borderId="87" xfId="0" applyNumberFormat="1" applyFont="1" applyFill="1" applyBorder="1" applyAlignment="1">
      <alignment vertical="top" wrapText="1"/>
    </xf>
    <xf numFmtId="0" fontId="10" fillId="13" borderId="88" xfId="0" applyFont="1" applyFill="1" applyBorder="1" applyAlignment="1">
      <alignment horizontal="left" vertical="top" wrapText="1"/>
    </xf>
    <xf numFmtId="0" fontId="13" fillId="13" borderId="88" xfId="0" applyFont="1" applyFill="1" applyBorder="1" applyAlignment="1">
      <alignment horizontal="center" vertical="center" wrapText="1"/>
    </xf>
    <xf numFmtId="0" fontId="13" fillId="13" borderId="89" xfId="0" applyFont="1" applyFill="1" applyBorder="1" applyAlignment="1">
      <alignment horizontal="center" vertical="center" wrapText="1"/>
    </xf>
    <xf numFmtId="0" fontId="10" fillId="13" borderId="114" xfId="0" applyFont="1" applyFill="1" applyBorder="1" applyAlignment="1">
      <alignment vertical="top" wrapText="1"/>
    </xf>
    <xf numFmtId="0" fontId="13" fillId="13" borderId="114" xfId="0" applyFont="1" applyFill="1" applyBorder="1" applyAlignment="1">
      <alignment horizontal="center" vertical="center" wrapText="1"/>
    </xf>
    <xf numFmtId="0" fontId="13" fillId="13" borderId="115" xfId="0" applyFont="1" applyFill="1" applyBorder="1" applyAlignment="1">
      <alignment horizontal="center" vertical="center" wrapText="1"/>
    </xf>
    <xf numFmtId="49" fontId="10" fillId="13" borderId="116" xfId="0" applyNumberFormat="1" applyFont="1" applyFill="1" applyBorder="1" applyAlignment="1">
      <alignment vertical="top" wrapText="1"/>
    </xf>
    <xf numFmtId="0" fontId="10" fillId="13" borderId="117" xfId="0" applyFont="1" applyFill="1" applyBorder="1" applyAlignment="1">
      <alignment vertical="top" wrapText="1"/>
    </xf>
    <xf numFmtId="0" fontId="13" fillId="13" borderId="117" xfId="0" applyFont="1" applyFill="1" applyBorder="1" applyAlignment="1">
      <alignment horizontal="center" vertical="center" wrapText="1"/>
    </xf>
    <xf numFmtId="0" fontId="13" fillId="13" borderId="118" xfId="0" applyFont="1" applyFill="1" applyBorder="1" applyAlignment="1">
      <alignment horizontal="center" vertical="center" wrapText="1"/>
    </xf>
    <xf numFmtId="49" fontId="10" fillId="13" borderId="119" xfId="0" applyNumberFormat="1" applyFont="1" applyFill="1" applyBorder="1" applyAlignment="1">
      <alignment vertical="top" wrapText="1"/>
    </xf>
    <xf numFmtId="0" fontId="10" fillId="13" borderId="2" xfId="0" applyFont="1" applyFill="1" applyBorder="1" applyAlignment="1">
      <alignment vertical="top" wrapText="1"/>
    </xf>
    <xf numFmtId="49" fontId="7" fillId="13" borderId="91" xfId="2" applyNumberFormat="1" applyFont="1" applyFill="1" applyBorder="1" applyAlignment="1">
      <alignment horizontal="center" vertical="center"/>
    </xf>
    <xf numFmtId="0" fontId="13" fillId="3" borderId="121" xfId="0" applyFont="1" applyFill="1" applyBorder="1" applyAlignment="1" applyProtection="1">
      <alignment horizontal="center" vertical="center" wrapText="1"/>
    </xf>
    <xf numFmtId="0" fontId="49" fillId="3" borderId="121" xfId="0" quotePrefix="1" applyFont="1" applyFill="1" applyBorder="1" applyAlignment="1" applyProtection="1">
      <alignment horizontal="center" vertical="center" wrapText="1"/>
    </xf>
    <xf numFmtId="0" fontId="13" fillId="3" borderId="92" xfId="0" applyFont="1" applyFill="1" applyBorder="1" applyAlignment="1" applyProtection="1">
      <alignment horizontal="center" vertical="center" wrapText="1"/>
    </xf>
    <xf numFmtId="0" fontId="49" fillId="3" borderId="97" xfId="0" quotePrefix="1" applyFont="1" applyFill="1" applyBorder="1" applyAlignment="1" applyProtection="1">
      <alignment horizontal="center" vertical="center" wrapText="1"/>
    </xf>
    <xf numFmtId="0" fontId="49" fillId="3" borderId="98" xfId="0" quotePrefix="1" applyFont="1" applyFill="1" applyBorder="1" applyAlignment="1" applyProtection="1">
      <alignment horizontal="center" vertical="center" wrapText="1"/>
    </xf>
    <xf numFmtId="49" fontId="49" fillId="3" borderId="97" xfId="0" quotePrefix="1" applyNumberFormat="1" applyFont="1" applyFill="1" applyBorder="1" applyAlignment="1" applyProtection="1">
      <alignment horizontal="center" vertical="center" wrapText="1"/>
    </xf>
    <xf numFmtId="49" fontId="49" fillId="3" borderId="98" xfId="0" quotePrefix="1" applyNumberFormat="1" applyFont="1" applyFill="1" applyBorder="1" applyAlignment="1" applyProtection="1">
      <alignment horizontal="center" vertical="center" wrapText="1"/>
    </xf>
    <xf numFmtId="0" fontId="9" fillId="3" borderId="121" xfId="2" applyFont="1" applyFill="1" applyBorder="1" applyAlignment="1" applyProtection="1">
      <alignment horizontal="center" vertical="center" wrapText="1"/>
    </xf>
    <xf numFmtId="0" fontId="9" fillId="3" borderId="92" xfId="2" applyFont="1" applyFill="1" applyBorder="1" applyAlignment="1" applyProtection="1">
      <alignment horizontal="center" vertical="center" wrapText="1"/>
    </xf>
    <xf numFmtId="0" fontId="49" fillId="3" borderId="97" xfId="2" quotePrefix="1" applyFont="1" applyFill="1" applyBorder="1" applyAlignment="1" applyProtection="1">
      <alignment horizontal="center" vertical="center" wrapText="1"/>
    </xf>
    <xf numFmtId="0" fontId="49" fillId="3" borderId="98" xfId="2" quotePrefix="1" applyFont="1" applyFill="1" applyBorder="1" applyAlignment="1" applyProtection="1">
      <alignment horizontal="center" vertical="center" wrapText="1"/>
    </xf>
    <xf numFmtId="49" fontId="13" fillId="0" borderId="45" xfId="0" applyNumberFormat="1" applyFont="1" applyFill="1" applyBorder="1" applyAlignment="1">
      <alignment horizontal="center" vertical="center"/>
    </xf>
    <xf numFmtId="0" fontId="13" fillId="0" borderId="30" xfId="0" applyFont="1" applyFill="1" applyBorder="1" applyAlignment="1">
      <alignment vertical="center" wrapText="1"/>
    </xf>
    <xf numFmtId="49" fontId="13" fillId="0" borderId="46" xfId="0" applyNumberFormat="1" applyFont="1" applyFill="1" applyBorder="1" applyAlignment="1">
      <alignment horizontal="center" vertical="center"/>
    </xf>
    <xf numFmtId="0" fontId="13" fillId="0" borderId="32" xfId="0" applyFont="1" applyFill="1" applyBorder="1" applyAlignment="1">
      <alignment vertical="center" wrapText="1"/>
    </xf>
    <xf numFmtId="49" fontId="13" fillId="0" borderId="50" xfId="0" applyNumberFormat="1" applyFont="1" applyFill="1" applyBorder="1" applyAlignment="1">
      <alignment horizontal="center" vertical="center"/>
    </xf>
    <xf numFmtId="0" fontId="13" fillId="0" borderId="49" xfId="0" applyFont="1" applyFill="1" applyBorder="1" applyAlignment="1">
      <alignment vertical="center" wrapText="1"/>
    </xf>
    <xf numFmtId="0" fontId="21" fillId="9" borderId="42" xfId="0" applyFont="1" applyFill="1" applyBorder="1" applyAlignment="1">
      <alignment vertical="top" wrapText="1"/>
    </xf>
    <xf numFmtId="0" fontId="21" fillId="9" borderId="44" xfId="0" applyFont="1" applyFill="1" applyBorder="1" applyAlignment="1">
      <alignment horizontal="left" vertical="center" wrapText="1"/>
    </xf>
    <xf numFmtId="0" fontId="21" fillId="9" borderId="2"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79" xfId="0" applyFont="1" applyFill="1" applyBorder="1" applyAlignment="1">
      <alignment horizontal="center" vertical="center" wrapText="1"/>
    </xf>
    <xf numFmtId="0" fontId="21" fillId="9" borderId="85" xfId="0" applyFont="1" applyFill="1" applyBorder="1" applyAlignment="1">
      <alignment horizontal="center" vertical="center" wrapText="1"/>
    </xf>
    <xf numFmtId="0" fontId="21" fillId="9" borderId="84" xfId="0" applyFont="1" applyFill="1" applyBorder="1" applyAlignment="1">
      <alignment horizontal="center" vertical="center" wrapText="1"/>
    </xf>
    <xf numFmtId="49" fontId="10" fillId="4" borderId="10" xfId="0" applyNumberFormat="1" applyFont="1" applyFill="1" applyBorder="1" applyAlignment="1">
      <alignment vertical="top" wrapText="1"/>
    </xf>
    <xf numFmtId="0" fontId="10" fillId="4" borderId="2" xfId="0" applyFont="1" applyFill="1" applyBorder="1" applyAlignment="1">
      <alignment vertical="top" wrapText="1"/>
    </xf>
    <xf numFmtId="0" fontId="15" fillId="4" borderId="2" xfId="0" applyFont="1" applyFill="1" applyBorder="1" applyAlignment="1">
      <alignment horizontal="center" vertical="center" wrapText="1"/>
    </xf>
    <xf numFmtId="0" fontId="15" fillId="4" borderId="15" xfId="0" applyFont="1" applyFill="1" applyBorder="1" applyAlignment="1">
      <alignment horizontal="center" vertical="center" wrapText="1"/>
    </xf>
    <xf numFmtId="49" fontId="10" fillId="4" borderId="90" xfId="0" applyNumberFormat="1" applyFont="1" applyFill="1" applyBorder="1" applyAlignment="1">
      <alignment vertical="top"/>
    </xf>
    <xf numFmtId="0" fontId="10" fillId="4" borderId="91" xfId="0" applyFont="1" applyFill="1" applyBorder="1" applyAlignment="1">
      <alignment horizontal="left" vertical="top" wrapText="1"/>
    </xf>
    <xf numFmtId="0" fontId="13" fillId="4" borderId="91" xfId="0" applyFont="1" applyFill="1" applyBorder="1" applyAlignment="1">
      <alignment horizontal="center" vertical="center" wrapText="1"/>
    </xf>
    <xf numFmtId="0" fontId="13" fillId="4" borderId="92" xfId="0" applyFont="1" applyFill="1" applyBorder="1" applyAlignment="1">
      <alignment horizontal="center" vertical="center" wrapText="1"/>
    </xf>
    <xf numFmtId="0" fontId="13" fillId="4" borderId="97" xfId="0" applyFont="1" applyFill="1" applyBorder="1" applyAlignment="1">
      <alignment horizontal="center" vertical="center" wrapText="1"/>
    </xf>
    <xf numFmtId="0" fontId="13" fillId="4" borderId="98"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121" xfId="0" applyFont="1" applyFill="1" applyBorder="1" applyAlignment="1" applyProtection="1">
      <alignment horizontal="center" vertical="center" wrapText="1"/>
      <protection locked="0"/>
    </xf>
    <xf numFmtId="0" fontId="10" fillId="4" borderId="0" xfId="0" applyFont="1" applyFill="1" applyBorder="1" applyAlignment="1" applyProtection="1">
      <alignment wrapText="1"/>
    </xf>
    <xf numFmtId="0" fontId="13" fillId="4" borderId="0"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2" fillId="9" borderId="24" xfId="0" applyFont="1" applyFill="1" applyBorder="1" applyAlignment="1" applyProtection="1">
      <alignment horizontal="center" vertical="center" wrapText="1"/>
    </xf>
    <xf numFmtId="0" fontId="12" fillId="9" borderId="25" xfId="0" applyFont="1" applyFill="1" applyBorder="1" applyAlignment="1" applyProtection="1">
      <alignment horizontal="center" vertical="center" wrapText="1"/>
    </xf>
    <xf numFmtId="0" fontId="13" fillId="9" borderId="36" xfId="0" applyFont="1" applyFill="1" applyBorder="1" applyAlignment="1" applyProtection="1">
      <alignment horizontal="center" vertical="center" wrapText="1"/>
    </xf>
    <xf numFmtId="0" fontId="13" fillId="9" borderId="14"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52" fillId="4" borderId="0" xfId="0" applyFont="1" applyFill="1" applyBorder="1" applyAlignment="1" applyProtection="1">
      <alignment wrapText="1"/>
    </xf>
    <xf numFmtId="0" fontId="47" fillId="4" borderId="0"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wrapText="1"/>
    </xf>
    <xf numFmtId="0" fontId="13" fillId="4" borderId="0" xfId="0" applyFont="1" applyFill="1" applyBorder="1" applyAlignment="1" applyProtection="1">
      <alignment horizontal="center" wrapText="1"/>
    </xf>
    <xf numFmtId="0" fontId="12" fillId="9" borderId="1"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wrapText="1"/>
    </xf>
    <xf numFmtId="0" fontId="13" fillId="4" borderId="38" xfId="0" applyFont="1" applyFill="1" applyBorder="1" applyAlignment="1" applyProtection="1">
      <alignment horizontal="center" vertical="center" wrapText="1"/>
    </xf>
    <xf numFmtId="0" fontId="13" fillId="4" borderId="66" xfId="0" applyFont="1" applyFill="1" applyBorder="1" applyAlignment="1" applyProtection="1">
      <alignment horizontal="center" vertical="center" wrapText="1"/>
    </xf>
    <xf numFmtId="0" fontId="13" fillId="4" borderId="80" xfId="0" applyFont="1" applyFill="1" applyBorder="1" applyAlignment="1" applyProtection="1">
      <alignment horizontal="center" vertical="center" wrapText="1"/>
    </xf>
    <xf numFmtId="0" fontId="13" fillId="4" borderId="81" xfId="0" applyFont="1" applyFill="1" applyBorder="1" applyAlignment="1" applyProtection="1">
      <alignment horizontal="center" vertical="center" wrapText="1"/>
    </xf>
    <xf numFmtId="0" fontId="13" fillId="4" borderId="90" xfId="0" applyFont="1" applyFill="1" applyBorder="1" applyAlignment="1" applyProtection="1">
      <alignment horizontal="center" vertical="center" wrapText="1"/>
    </xf>
    <xf numFmtId="0" fontId="13" fillId="4" borderId="92" xfId="0" applyFont="1" applyFill="1" applyBorder="1" applyAlignment="1" applyProtection="1">
      <alignment horizontal="center" vertical="center" wrapText="1"/>
    </xf>
    <xf numFmtId="0" fontId="13" fillId="0" borderId="90" xfId="0" applyFont="1" applyFill="1" applyBorder="1" applyAlignment="1" applyProtection="1">
      <alignment horizontal="center" vertical="center" wrapText="1"/>
    </xf>
    <xf numFmtId="0" fontId="13" fillId="0" borderId="121" xfId="0" applyFont="1" applyFill="1" applyBorder="1" applyAlignment="1" applyProtection="1">
      <alignment horizontal="center" vertical="center" wrapText="1"/>
    </xf>
    <xf numFmtId="0" fontId="13" fillId="0" borderId="92" xfId="0" applyFont="1" applyFill="1" applyBorder="1" applyAlignment="1" applyProtection="1">
      <alignment horizontal="center" vertical="center" wrapText="1"/>
    </xf>
    <xf numFmtId="0" fontId="10" fillId="0" borderId="121" xfId="9" applyFont="1" applyFill="1" applyBorder="1" applyAlignment="1">
      <alignment vertical="top" wrapText="1"/>
    </xf>
    <xf numFmtId="0" fontId="13" fillId="0" borderId="121" xfId="17" applyFont="1" applyFill="1" applyBorder="1" applyAlignment="1">
      <alignment horizontal="center" vertical="center" wrapText="1"/>
    </xf>
    <xf numFmtId="0" fontId="13" fillId="0" borderId="92" xfId="17" applyFont="1" applyFill="1" applyBorder="1" applyAlignment="1">
      <alignment horizontal="center" vertical="center" wrapText="1"/>
    </xf>
    <xf numFmtId="0" fontId="10" fillId="0" borderId="121" xfId="17" applyFont="1" applyFill="1" applyBorder="1" applyAlignment="1">
      <alignment vertical="top" wrapText="1"/>
    </xf>
    <xf numFmtId="0" fontId="13" fillId="0" borderId="124" xfId="9" applyFont="1" applyFill="1" applyBorder="1" applyAlignment="1">
      <alignment horizontal="center" vertical="center" wrapText="1"/>
    </xf>
    <xf numFmtId="0" fontId="13" fillId="0" borderId="121" xfId="9" applyFont="1" applyFill="1" applyBorder="1" applyAlignment="1">
      <alignment horizontal="center" vertical="center" wrapText="1"/>
    </xf>
    <xf numFmtId="0" fontId="13" fillId="0" borderId="92" xfId="9" applyFont="1" applyFill="1" applyBorder="1" applyAlignment="1">
      <alignment horizontal="center" vertical="center" wrapText="1"/>
    </xf>
    <xf numFmtId="0" fontId="10" fillId="0" borderId="121" xfId="9" applyFont="1" applyFill="1" applyBorder="1" applyAlignment="1">
      <alignment horizontal="left" vertical="top" wrapText="1"/>
    </xf>
    <xf numFmtId="0" fontId="13" fillId="0" borderId="118" xfId="9" applyFont="1" applyFill="1" applyBorder="1" applyAlignment="1">
      <alignment horizontal="center" vertical="center" wrapText="1"/>
    </xf>
    <xf numFmtId="0" fontId="13" fillId="13" borderId="112" xfId="0" applyFont="1" applyFill="1" applyBorder="1" applyAlignment="1">
      <alignment horizontal="center" vertical="center" wrapText="1"/>
    </xf>
    <xf numFmtId="0" fontId="13" fillId="13" borderId="111" xfId="0" applyFont="1" applyFill="1" applyBorder="1" applyAlignment="1">
      <alignment horizontal="center" vertical="center" wrapText="1"/>
    </xf>
    <xf numFmtId="0" fontId="13" fillId="13" borderId="95" xfId="0" applyFont="1" applyFill="1" applyBorder="1" applyAlignment="1">
      <alignment horizontal="center" vertical="center" wrapText="1"/>
    </xf>
    <xf numFmtId="0" fontId="13" fillId="13" borderId="96" xfId="0" applyFont="1" applyFill="1" applyBorder="1" applyAlignment="1">
      <alignment horizontal="center" vertical="center" wrapText="1"/>
    </xf>
    <xf numFmtId="0" fontId="13" fillId="13" borderId="90" xfId="0" applyFont="1" applyFill="1" applyBorder="1" applyAlignment="1" applyProtection="1">
      <alignment horizontal="center" vertical="center" wrapText="1"/>
      <protection locked="0"/>
    </xf>
    <xf numFmtId="0" fontId="13" fillId="13" borderId="91" xfId="0" applyFont="1" applyFill="1" applyBorder="1" applyAlignment="1" applyProtection="1">
      <alignment horizontal="center" vertical="center" wrapText="1"/>
      <protection locked="0"/>
    </xf>
    <xf numFmtId="0" fontId="13" fillId="13" borderId="92" xfId="0" applyFont="1" applyFill="1" applyBorder="1" applyAlignment="1" applyProtection="1">
      <alignment horizontal="center" vertical="center" wrapText="1"/>
      <protection locked="0"/>
    </xf>
    <xf numFmtId="0" fontId="13" fillId="13" borderId="90" xfId="0" applyFont="1" applyFill="1" applyBorder="1" applyAlignment="1" applyProtection="1">
      <alignment horizontal="center" vertical="center"/>
      <protection locked="0"/>
    </xf>
    <xf numFmtId="0" fontId="13" fillId="13" borderId="91" xfId="0" applyFont="1" applyFill="1" applyBorder="1" applyAlignment="1" applyProtection="1">
      <alignment horizontal="center" vertical="center"/>
      <protection locked="0"/>
    </xf>
    <xf numFmtId="0" fontId="13" fillId="13" borderId="92" xfId="0" applyFont="1" applyFill="1" applyBorder="1" applyAlignment="1" applyProtection="1">
      <alignment horizontal="center" vertical="center"/>
      <protection locked="0"/>
    </xf>
    <xf numFmtId="0" fontId="13" fillId="13" borderId="10" xfId="0" applyFont="1" applyFill="1" applyBorder="1" applyAlignment="1" applyProtection="1">
      <alignment horizontal="center" vertical="center" wrapText="1"/>
      <protection locked="0"/>
    </xf>
    <xf numFmtId="0" fontId="13" fillId="13" borderId="2" xfId="0" applyFont="1" applyFill="1" applyBorder="1" applyAlignment="1" applyProtection="1">
      <alignment horizontal="center" vertical="center" wrapText="1"/>
      <protection locked="0"/>
    </xf>
    <xf numFmtId="0" fontId="13" fillId="13" borderId="15" xfId="0" applyFont="1" applyFill="1" applyBorder="1" applyAlignment="1" applyProtection="1">
      <alignment horizontal="center" vertical="center" wrapText="1"/>
      <protection locked="0"/>
    </xf>
    <xf numFmtId="0" fontId="13" fillId="13" borderId="3" xfId="0" applyFont="1" applyFill="1" applyBorder="1" applyAlignment="1" applyProtection="1">
      <alignment horizontal="center" vertical="center" wrapText="1"/>
      <protection locked="0"/>
    </xf>
    <xf numFmtId="0" fontId="13" fillId="13" borderId="4" xfId="0" applyFont="1" applyFill="1" applyBorder="1" applyAlignment="1" applyProtection="1">
      <alignment horizontal="center" vertical="center" wrapText="1"/>
      <protection locked="0"/>
    </xf>
    <xf numFmtId="0" fontId="13" fillId="13" borderId="16" xfId="0" applyFont="1" applyFill="1" applyBorder="1" applyAlignment="1" applyProtection="1">
      <alignment horizontal="center" vertical="center" wrapText="1"/>
      <protection locked="0"/>
    </xf>
    <xf numFmtId="0" fontId="13" fillId="13" borderId="35" xfId="0" applyFont="1" applyFill="1" applyBorder="1" applyAlignment="1" applyProtection="1">
      <alignment horizontal="center" vertical="center" wrapText="1"/>
      <protection locked="0"/>
    </xf>
    <xf numFmtId="0" fontId="13" fillId="13" borderId="5" xfId="0" applyFont="1" applyFill="1" applyBorder="1" applyAlignment="1" applyProtection="1">
      <alignment horizontal="center" vertical="center" wrapText="1"/>
      <protection locked="0"/>
    </xf>
    <xf numFmtId="0" fontId="13" fillId="13" borderId="22" xfId="0" applyFont="1" applyFill="1" applyBorder="1" applyAlignment="1" applyProtection="1">
      <alignment horizontal="center" vertical="center" wrapText="1"/>
      <protection locked="0"/>
    </xf>
    <xf numFmtId="0" fontId="13" fillId="13" borderId="59" xfId="0" applyFont="1" applyFill="1" applyBorder="1" applyAlignment="1">
      <alignment horizontal="center" vertical="center" wrapText="1"/>
    </xf>
    <xf numFmtId="0" fontId="13" fillId="13" borderId="53" xfId="0" applyFont="1" applyFill="1" applyBorder="1" applyAlignment="1">
      <alignment horizontal="center" vertical="center" wrapText="1"/>
    </xf>
    <xf numFmtId="0" fontId="13" fillId="13" borderId="3" xfId="0" applyFont="1" applyFill="1" applyBorder="1" applyAlignment="1" applyProtection="1">
      <alignment horizontal="center" vertical="center"/>
      <protection locked="0"/>
    </xf>
    <xf numFmtId="0" fontId="13" fillId="13" borderId="4" xfId="0" applyFont="1" applyFill="1" applyBorder="1" applyAlignment="1" applyProtection="1">
      <alignment horizontal="center" vertical="center"/>
      <protection locked="0"/>
    </xf>
    <xf numFmtId="0" fontId="13" fillId="13" borderId="16" xfId="0" applyFont="1" applyFill="1" applyBorder="1" applyAlignment="1" applyProtection="1">
      <alignment horizontal="center" vertical="center"/>
      <protection locked="0"/>
    </xf>
    <xf numFmtId="0" fontId="13" fillId="13" borderId="19" xfId="0" applyFont="1" applyFill="1" applyBorder="1" applyAlignment="1">
      <alignment horizontal="center" vertical="center" wrapText="1"/>
    </xf>
    <xf numFmtId="0" fontId="35" fillId="9" borderId="100" xfId="0" applyFont="1" applyFill="1" applyBorder="1" applyAlignment="1" applyProtection="1">
      <alignment horizontal="center" vertical="center" wrapText="1"/>
    </xf>
    <xf numFmtId="0" fontId="35" fillId="9" borderId="101" xfId="0" applyFont="1" applyFill="1" applyBorder="1" applyAlignment="1" applyProtection="1">
      <alignment horizontal="center" vertical="center" wrapText="1"/>
    </xf>
    <xf numFmtId="0" fontId="35" fillId="9" borderId="102" xfId="0" applyFont="1" applyFill="1" applyBorder="1" applyAlignment="1" applyProtection="1">
      <alignment horizontal="center" vertical="center" wrapText="1"/>
    </xf>
    <xf numFmtId="0" fontId="35" fillId="9" borderId="11" xfId="0" applyFont="1" applyFill="1" applyBorder="1" applyAlignment="1" applyProtection="1">
      <alignment horizontal="center" vertical="center" wrapText="1"/>
    </xf>
    <xf numFmtId="0" fontId="35" fillId="9" borderId="74" xfId="0" applyFont="1" applyFill="1" applyBorder="1" applyAlignment="1" applyProtection="1">
      <alignment horizontal="center" vertical="center" wrapText="1"/>
    </xf>
    <xf numFmtId="0" fontId="35" fillId="9" borderId="73" xfId="0" applyFont="1" applyFill="1" applyBorder="1" applyAlignment="1" applyProtection="1">
      <alignment horizontal="center" vertical="center" wrapText="1"/>
    </xf>
    <xf numFmtId="0" fontId="35" fillId="9" borderId="65" xfId="0" applyFont="1" applyFill="1" applyBorder="1" applyAlignment="1" applyProtection="1">
      <alignment horizontal="center" vertical="center" wrapText="1"/>
    </xf>
    <xf numFmtId="0" fontId="35" fillId="9" borderId="80" xfId="0" applyFont="1" applyFill="1" applyBorder="1" applyAlignment="1" applyProtection="1">
      <alignment horizontal="center" vertical="center" wrapText="1"/>
    </xf>
    <xf numFmtId="0" fontId="35" fillId="9" borderId="81" xfId="0" applyFont="1" applyFill="1" applyBorder="1" applyAlignment="1" applyProtection="1">
      <alignment horizontal="center" vertical="center" wrapText="1"/>
    </xf>
    <xf numFmtId="0" fontId="10" fillId="13" borderId="108" xfId="0" applyFont="1" applyFill="1" applyBorder="1" applyAlignment="1" applyProtection="1">
      <alignment horizontal="center" vertical="center" wrapText="1"/>
      <protection locked="0"/>
    </xf>
    <xf numFmtId="0" fontId="10" fillId="0" borderId="90" xfId="0" applyFont="1" applyFill="1" applyBorder="1" applyAlignment="1" applyProtection="1">
      <alignment horizontal="center" vertical="center" wrapText="1"/>
      <protection locked="0"/>
    </xf>
    <xf numFmtId="0" fontId="10" fillId="0" borderId="91" xfId="0" applyFont="1" applyFill="1" applyBorder="1" applyAlignment="1" applyProtection="1">
      <alignment horizontal="center" vertical="center" wrapText="1"/>
      <protection locked="0"/>
    </xf>
    <xf numFmtId="0" fontId="10" fillId="0" borderId="92" xfId="0" applyFont="1" applyFill="1" applyBorder="1" applyAlignment="1" applyProtection="1">
      <alignment horizontal="center" vertical="center" wrapText="1"/>
      <protection locked="0"/>
    </xf>
    <xf numFmtId="0" fontId="10" fillId="0" borderId="103" xfId="0" applyFont="1" applyFill="1" applyBorder="1" applyAlignment="1" applyProtection="1">
      <alignment horizontal="center" vertical="center"/>
      <protection locked="0"/>
    </xf>
    <xf numFmtId="0" fontId="10" fillId="0" borderId="97"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wrapText="1"/>
      <protection locked="0"/>
    </xf>
    <xf numFmtId="0" fontId="13" fillId="0" borderId="87" xfId="0" applyFont="1" applyFill="1" applyBorder="1" applyAlignment="1" applyProtection="1">
      <alignment horizontal="center" vertical="center" wrapText="1"/>
      <protection locked="0"/>
    </xf>
    <xf numFmtId="0" fontId="13" fillId="0" borderId="88" xfId="0" applyFont="1" applyFill="1" applyBorder="1" applyAlignment="1" applyProtection="1">
      <alignment horizontal="center" vertical="center" wrapText="1"/>
      <protection locked="0"/>
    </xf>
    <xf numFmtId="0" fontId="13" fillId="0" borderId="89" xfId="0" applyFont="1" applyFill="1" applyBorder="1" applyAlignment="1" applyProtection="1">
      <alignment horizontal="center" vertical="center" wrapText="1"/>
      <protection locked="0"/>
    </xf>
    <xf numFmtId="0" fontId="10" fillId="0" borderId="6" xfId="0" applyFont="1" applyFill="1" applyBorder="1" applyAlignment="1">
      <alignment wrapText="1"/>
    </xf>
    <xf numFmtId="0" fontId="13" fillId="0" borderId="125" xfId="0" applyFont="1" applyFill="1" applyBorder="1" applyAlignment="1" applyProtection="1">
      <alignment horizontal="center" vertical="center" wrapText="1"/>
      <protection locked="0"/>
    </xf>
    <xf numFmtId="0" fontId="10" fillId="0" borderId="28" xfId="0" applyFont="1" applyFill="1" applyBorder="1" applyAlignment="1">
      <alignment wrapText="1"/>
    </xf>
    <xf numFmtId="0" fontId="13" fillId="0" borderId="126" xfId="0" applyFont="1" applyFill="1" applyBorder="1" applyAlignment="1" applyProtection="1">
      <alignment horizontal="center" vertical="center" wrapText="1"/>
      <protection locked="0"/>
    </xf>
    <xf numFmtId="0" fontId="13" fillId="0" borderId="117" xfId="0" applyFont="1" applyFill="1" applyBorder="1" applyAlignment="1" applyProtection="1">
      <alignment horizontal="center" vertical="center" wrapText="1"/>
      <protection locked="0"/>
    </xf>
    <xf numFmtId="0" fontId="13" fillId="0" borderId="113" xfId="0" applyFont="1" applyFill="1" applyBorder="1" applyAlignment="1" applyProtection="1">
      <alignment horizontal="center" vertical="center" wrapText="1"/>
      <protection locked="0"/>
    </xf>
    <xf numFmtId="0" fontId="13" fillId="0" borderId="54" xfId="0" applyFont="1" applyFill="1" applyBorder="1" applyAlignment="1">
      <alignment horizontal="center" vertical="center" wrapText="1"/>
    </xf>
    <xf numFmtId="0" fontId="13" fillId="0" borderId="128" xfId="0" applyFont="1" applyFill="1" applyBorder="1" applyAlignment="1">
      <alignment horizontal="center" vertical="center" wrapText="1"/>
    </xf>
    <xf numFmtId="0" fontId="13" fillId="0" borderId="127" xfId="0" applyFont="1" applyBorder="1" applyAlignment="1">
      <alignment horizontal="center" vertical="center" wrapText="1"/>
    </xf>
    <xf numFmtId="0" fontId="13" fillId="0" borderId="129"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13" borderId="121" xfId="0" applyFont="1" applyFill="1" applyBorder="1" applyAlignment="1">
      <alignment horizontal="center" vertical="center" wrapText="1"/>
    </xf>
    <xf numFmtId="0" fontId="10" fillId="0" borderId="88" xfId="0" applyFont="1" applyFill="1" applyBorder="1" applyAlignment="1">
      <alignment vertical="top" wrapText="1"/>
    </xf>
    <xf numFmtId="0" fontId="10" fillId="13" borderId="121" xfId="0" applyFont="1" applyFill="1" applyBorder="1" applyAlignment="1">
      <alignment vertical="top" wrapText="1"/>
    </xf>
    <xf numFmtId="0" fontId="10" fillId="0" borderId="87" xfId="0" applyFont="1" applyFill="1" applyBorder="1" applyAlignment="1">
      <alignment vertical="top" wrapText="1"/>
    </xf>
    <xf numFmtId="0" fontId="10" fillId="13" borderId="90" xfId="0" applyFont="1" applyFill="1" applyBorder="1" applyAlignment="1">
      <alignment vertical="top" wrapText="1"/>
    </xf>
    <xf numFmtId="0" fontId="10" fillId="0" borderId="117" xfId="0" applyFont="1" applyFill="1" applyBorder="1" applyAlignment="1">
      <alignment vertical="top" wrapText="1"/>
    </xf>
    <xf numFmtId="0" fontId="13" fillId="0" borderId="117"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121" xfId="0" applyFont="1" applyFill="1" applyBorder="1" applyAlignment="1">
      <alignment horizontal="center" vertical="center" wrapText="1"/>
    </xf>
    <xf numFmtId="0" fontId="10" fillId="13" borderId="10" xfId="0" applyFont="1" applyFill="1" applyBorder="1" applyAlignment="1">
      <alignment vertical="top" wrapText="1"/>
    </xf>
    <xf numFmtId="0" fontId="10" fillId="0" borderId="121" xfId="0" applyFont="1" applyFill="1" applyBorder="1" applyAlignment="1">
      <alignment vertical="top" wrapText="1"/>
    </xf>
    <xf numFmtId="0" fontId="0" fillId="0" borderId="6" xfId="0" applyBorder="1"/>
    <xf numFmtId="0" fontId="13" fillId="0" borderId="120" xfId="0" applyFont="1" applyFill="1" applyBorder="1" applyAlignment="1" applyProtection="1">
      <alignment horizontal="center" vertical="center" wrapText="1"/>
      <protection locked="0"/>
    </xf>
    <xf numFmtId="49" fontId="10" fillId="13" borderId="3" xfId="0" applyNumberFormat="1" applyFont="1" applyFill="1" applyBorder="1" applyAlignment="1">
      <alignment vertical="top"/>
    </xf>
    <xf numFmtId="0" fontId="10" fillId="13" borderId="4" xfId="0" applyFont="1" applyFill="1" applyBorder="1" applyAlignment="1">
      <alignment horizontal="left" vertical="top" wrapText="1"/>
    </xf>
    <xf numFmtId="0" fontId="13" fillId="13" borderId="4" xfId="0" applyFont="1" applyFill="1" applyBorder="1" applyAlignment="1">
      <alignment horizontal="center" vertical="center" wrapText="1"/>
    </xf>
    <xf numFmtId="0" fontId="13" fillId="13" borderId="16" xfId="0" applyFont="1" applyFill="1" applyBorder="1" applyAlignment="1">
      <alignment horizontal="center" vertical="center" wrapText="1"/>
    </xf>
    <xf numFmtId="49" fontId="10" fillId="13" borderId="35" xfId="0" applyNumberFormat="1" applyFont="1" applyFill="1" applyBorder="1" applyAlignment="1">
      <alignment vertical="top"/>
    </xf>
    <xf numFmtId="0" fontId="13" fillId="13" borderId="21" xfId="0" applyFont="1" applyFill="1" applyBorder="1" applyAlignment="1" applyProtection="1">
      <alignment horizontal="center" vertical="center" wrapText="1"/>
      <protection locked="0"/>
    </xf>
    <xf numFmtId="0" fontId="13" fillId="13" borderId="7" xfId="0" applyFont="1" applyFill="1" applyBorder="1" applyAlignment="1" applyProtection="1">
      <alignment horizontal="center" vertical="center" wrapText="1"/>
      <protection locked="0"/>
    </xf>
    <xf numFmtId="0" fontId="13" fillId="13" borderId="17" xfId="0" applyFont="1" applyFill="1" applyBorder="1" applyAlignment="1" applyProtection="1">
      <alignment horizontal="center" vertical="center" wrapText="1"/>
      <protection locked="0"/>
    </xf>
    <xf numFmtId="0" fontId="13" fillId="13" borderId="76" xfId="0" applyFont="1" applyFill="1" applyBorder="1" applyAlignment="1">
      <alignment horizontal="center" vertical="center" wrapText="1"/>
    </xf>
    <xf numFmtId="1" fontId="11" fillId="5" borderId="33" xfId="1" applyNumberFormat="1" applyFont="1" applyFill="1" applyBorder="1" applyAlignment="1">
      <alignment horizontal="center" vertical="center" wrapText="1"/>
    </xf>
    <xf numFmtId="1" fontId="11" fillId="5" borderId="12" xfId="0" applyNumberFormat="1" applyFont="1" applyFill="1" applyBorder="1" applyAlignment="1">
      <alignment horizontal="center" vertical="center" wrapText="1"/>
    </xf>
    <xf numFmtId="1" fontId="11" fillId="5" borderId="130" xfId="1" applyNumberFormat="1" applyFont="1" applyFill="1" applyBorder="1" applyAlignment="1">
      <alignment horizontal="center" vertical="center" wrapText="1"/>
    </xf>
    <xf numFmtId="9" fontId="11" fillId="6" borderId="131" xfId="1" applyFont="1" applyFill="1" applyBorder="1" applyAlignment="1">
      <alignment horizontal="center" vertical="center" wrapText="1"/>
    </xf>
    <xf numFmtId="49" fontId="17" fillId="6" borderId="36" xfId="0" applyNumberFormat="1" applyFont="1" applyFill="1" applyBorder="1" applyAlignment="1">
      <alignment horizontal="center" vertical="center"/>
    </xf>
    <xf numFmtId="0" fontId="17" fillId="6" borderId="1" xfId="0" applyFont="1" applyFill="1" applyBorder="1" applyAlignment="1">
      <alignment vertical="center" wrapText="1"/>
    </xf>
    <xf numFmtId="9" fontId="11" fillId="6" borderId="1" xfId="1" applyFont="1" applyFill="1" applyBorder="1" applyAlignment="1">
      <alignment horizontal="center" vertical="center" wrapText="1"/>
    </xf>
    <xf numFmtId="9" fontId="11" fillId="6" borderId="14" xfId="1" applyFont="1" applyFill="1" applyBorder="1" applyAlignment="1">
      <alignment horizontal="center" vertical="center" wrapText="1"/>
    </xf>
    <xf numFmtId="9" fontId="49" fillId="6" borderId="34" xfId="1" applyFont="1" applyFill="1" applyBorder="1" applyAlignment="1">
      <alignment horizontal="center" vertical="center" wrapText="1"/>
    </xf>
    <xf numFmtId="9" fontId="49" fillId="6" borderId="78" xfId="1" applyFont="1" applyFill="1" applyBorder="1" applyAlignment="1">
      <alignment horizontal="center" vertical="center" wrapText="1"/>
    </xf>
    <xf numFmtId="9" fontId="49" fillId="6" borderId="82" xfId="1" applyFont="1" applyFill="1" applyBorder="1" applyAlignment="1">
      <alignment horizontal="center" vertical="center" wrapText="1"/>
    </xf>
    <xf numFmtId="49" fontId="17" fillId="6" borderId="36" xfId="0" applyNumberFormat="1" applyFont="1" applyFill="1" applyBorder="1" applyAlignment="1">
      <alignment vertical="center"/>
    </xf>
    <xf numFmtId="9" fontId="49" fillId="6" borderId="14" xfId="1" applyFont="1" applyFill="1" applyBorder="1" applyAlignment="1">
      <alignment horizontal="center" vertical="center" wrapText="1"/>
    </xf>
    <xf numFmtId="9" fontId="49" fillId="6" borderId="25" xfId="1" applyFont="1" applyFill="1" applyBorder="1" applyAlignment="1">
      <alignment horizontal="center" vertical="center" wrapText="1"/>
    </xf>
    <xf numFmtId="0" fontId="13" fillId="5" borderId="0" xfId="0" applyFont="1" applyFill="1" applyBorder="1" applyAlignment="1">
      <alignment horizontal="center" vertical="center" wrapText="1"/>
    </xf>
    <xf numFmtId="1" fontId="49" fillId="5" borderId="30" xfId="0" applyNumberFormat="1" applyFont="1" applyFill="1" applyBorder="1" applyAlignment="1">
      <alignment horizontal="center" vertical="center" wrapText="1"/>
    </xf>
    <xf numFmtId="1" fontId="49" fillId="5" borderId="33" xfId="1" applyNumberFormat="1" applyFont="1" applyFill="1" applyBorder="1" applyAlignment="1">
      <alignment horizontal="center" vertical="center" wrapText="1"/>
    </xf>
    <xf numFmtId="1" fontId="49" fillId="5" borderId="83" xfId="0" applyNumberFormat="1" applyFont="1" applyFill="1" applyBorder="1" applyAlignment="1">
      <alignment horizontal="center" vertical="center" wrapText="1"/>
    </xf>
    <xf numFmtId="1" fontId="49" fillId="5" borderId="77" xfId="1" applyNumberFormat="1" applyFont="1" applyFill="1" applyBorder="1" applyAlignment="1">
      <alignment horizontal="center" vertical="center" wrapText="1"/>
    </xf>
    <xf numFmtId="1" fontId="49" fillId="5" borderId="38" xfId="0" applyNumberFormat="1" applyFont="1" applyFill="1" applyBorder="1" applyAlignment="1">
      <alignment horizontal="center" vertical="center" wrapText="1"/>
    </xf>
    <xf numFmtId="1" fontId="49" fillId="5" borderId="72" xfId="1" applyNumberFormat="1" applyFont="1" applyFill="1" applyBorder="1" applyAlignment="1">
      <alignment horizontal="center" vertical="center" wrapText="1"/>
    </xf>
    <xf numFmtId="49" fontId="10" fillId="13" borderId="10" xfId="0" applyNumberFormat="1" applyFont="1" applyFill="1" applyBorder="1" applyAlignment="1">
      <alignment vertical="top"/>
    </xf>
    <xf numFmtId="49" fontId="10" fillId="13" borderId="2" xfId="0" applyNumberFormat="1" applyFont="1" applyFill="1" applyBorder="1" applyAlignment="1">
      <alignment vertical="top" wrapText="1"/>
    </xf>
    <xf numFmtId="0" fontId="50" fillId="13" borderId="2" xfId="0" applyFont="1" applyFill="1" applyBorder="1" applyAlignment="1">
      <alignment horizontal="center" vertical="center" wrapText="1"/>
    </xf>
    <xf numFmtId="0" fontId="14" fillId="13" borderId="4" xfId="0" applyFont="1" applyFill="1" applyBorder="1" applyAlignment="1">
      <alignment horizontal="left" vertical="top" wrapText="1"/>
    </xf>
    <xf numFmtId="0" fontId="15" fillId="13" borderId="4" xfId="0" applyFont="1" applyFill="1" applyBorder="1" applyAlignment="1">
      <alignment horizontal="center" vertical="center" wrapText="1"/>
    </xf>
    <xf numFmtId="0" fontId="15" fillId="13" borderId="16" xfId="0" applyFont="1" applyFill="1" applyBorder="1" applyAlignment="1">
      <alignment horizontal="center" vertical="center" wrapText="1"/>
    </xf>
    <xf numFmtId="49" fontId="10" fillId="13" borderId="3" xfId="0" applyNumberFormat="1" applyFont="1" applyFill="1" applyBorder="1" applyAlignment="1">
      <alignment vertical="top" wrapText="1"/>
    </xf>
    <xf numFmtId="0" fontId="10" fillId="13" borderId="4" xfId="0" applyFont="1" applyFill="1" applyBorder="1" applyAlignment="1">
      <alignment vertical="top" wrapText="1"/>
    </xf>
    <xf numFmtId="49" fontId="10" fillId="13" borderId="39" xfId="0" applyNumberFormat="1" applyFont="1" applyFill="1" applyBorder="1" applyAlignment="1">
      <alignment vertical="top" wrapText="1"/>
    </xf>
    <xf numFmtId="0" fontId="10" fillId="13" borderId="26" xfId="0" applyFont="1" applyFill="1" applyBorder="1" applyAlignment="1">
      <alignment vertical="top" wrapText="1"/>
    </xf>
    <xf numFmtId="0" fontId="13" fillId="13" borderId="26"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108" xfId="0" applyFont="1" applyFill="1" applyBorder="1" applyAlignment="1" applyProtection="1">
      <alignment horizontal="center" vertical="center" wrapText="1"/>
      <protection locked="0"/>
    </xf>
    <xf numFmtId="0" fontId="13" fillId="13" borderId="109" xfId="0" applyFont="1" applyFill="1" applyBorder="1" applyAlignment="1" applyProtection="1">
      <alignment horizontal="center" vertical="center" wrapText="1"/>
      <protection locked="0"/>
    </xf>
    <xf numFmtId="0" fontId="13" fillId="13" borderId="110" xfId="0" applyFont="1" applyFill="1" applyBorder="1" applyAlignment="1" applyProtection="1">
      <alignment horizontal="center" vertical="center" wrapText="1"/>
      <protection locked="0"/>
    </xf>
    <xf numFmtId="49" fontId="10" fillId="13" borderId="39" xfId="0" applyNumberFormat="1" applyFont="1" applyFill="1" applyBorder="1" applyAlignment="1">
      <alignment vertical="top"/>
    </xf>
    <xf numFmtId="0" fontId="10" fillId="13" borderId="26" xfId="0" applyFont="1" applyFill="1" applyBorder="1" applyAlignment="1">
      <alignment horizontal="left" vertical="top" wrapText="1"/>
    </xf>
    <xf numFmtId="0" fontId="18" fillId="6" borderId="1" xfId="0" applyFont="1" applyFill="1" applyBorder="1" applyAlignment="1">
      <alignment vertical="center" wrapText="1"/>
    </xf>
    <xf numFmtId="9" fontId="11" fillId="6" borderId="78" xfId="1" applyFont="1" applyFill="1" applyBorder="1" applyAlignment="1">
      <alignment horizontal="center" vertical="center" wrapText="1"/>
    </xf>
    <xf numFmtId="1" fontId="11" fillId="5" borderId="77" xfId="1" applyNumberFormat="1" applyFont="1" applyFill="1" applyBorder="1" applyAlignment="1">
      <alignment horizontal="center" vertical="center" wrapText="1"/>
    </xf>
    <xf numFmtId="0" fontId="13" fillId="13" borderId="39" xfId="0"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3" fillId="13" borderId="27" xfId="0" applyFont="1" applyFill="1" applyBorder="1" applyAlignment="1" applyProtection="1">
      <alignment horizontal="center" vertical="center" wrapText="1"/>
      <protection locked="0"/>
    </xf>
    <xf numFmtId="0" fontId="13" fillId="13" borderId="75" xfId="0" applyFont="1" applyFill="1" applyBorder="1" applyAlignment="1">
      <alignment horizontal="center" vertical="center" wrapText="1"/>
    </xf>
    <xf numFmtId="49" fontId="10" fillId="13" borderId="90" xfId="0" applyNumberFormat="1" applyFont="1" applyFill="1" applyBorder="1" applyAlignment="1">
      <alignment vertical="top"/>
    </xf>
    <xf numFmtId="0" fontId="14" fillId="13" borderId="4" xfId="0" applyFont="1" applyFill="1" applyBorder="1" applyAlignment="1">
      <alignment vertical="top" wrapText="1"/>
    </xf>
    <xf numFmtId="0" fontId="13" fillId="4" borderId="19"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90" xfId="0" applyFont="1" applyFill="1" applyBorder="1" applyAlignment="1" applyProtection="1">
      <alignment horizontal="center" vertical="center" wrapText="1"/>
      <protection locked="0"/>
    </xf>
    <xf numFmtId="0" fontId="13" fillId="4" borderId="121" xfId="0" applyFont="1" applyFill="1" applyBorder="1" applyAlignment="1" applyProtection="1">
      <alignment horizontal="center" vertical="center" wrapText="1"/>
      <protection locked="0"/>
    </xf>
    <xf numFmtId="0" fontId="13" fillId="4" borderId="92"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4" fillId="13" borderId="5" xfId="0" applyFont="1" applyFill="1" applyBorder="1" applyAlignment="1">
      <alignment horizontal="left" vertical="top" wrapText="1"/>
    </xf>
    <xf numFmtId="0" fontId="15" fillId="13" borderId="5" xfId="0" applyFont="1" applyFill="1" applyBorder="1" applyAlignment="1">
      <alignment horizontal="center" vertical="center" wrapText="1"/>
    </xf>
    <xf numFmtId="0" fontId="15" fillId="13" borderId="22" xfId="0" applyFont="1" applyFill="1" applyBorder="1" applyAlignment="1">
      <alignment horizontal="center" vertical="center" wrapText="1"/>
    </xf>
    <xf numFmtId="49" fontId="10" fillId="13" borderId="108" xfId="0" applyNumberFormat="1" applyFont="1" applyFill="1" applyBorder="1" applyAlignment="1">
      <alignment vertical="top" wrapText="1"/>
    </xf>
    <xf numFmtId="0" fontId="14" fillId="13" borderId="2" xfId="0" applyFont="1" applyFill="1" applyBorder="1" applyAlignment="1">
      <alignment vertical="top" wrapText="1"/>
    </xf>
    <xf numFmtId="0" fontId="13" fillId="13" borderId="23" xfId="0" applyFont="1" applyFill="1" applyBorder="1" applyAlignment="1">
      <alignment horizontal="center" vertical="center" wrapText="1"/>
    </xf>
    <xf numFmtId="0" fontId="15" fillId="13" borderId="109"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121" xfId="9" applyFont="1" applyFill="1" applyBorder="1" applyAlignment="1">
      <alignment horizontal="center" vertical="center" wrapText="1"/>
    </xf>
    <xf numFmtId="0" fontId="13" fillId="13" borderId="92" xfId="9" applyFont="1" applyFill="1" applyBorder="1" applyAlignment="1">
      <alignment horizontal="center" vertical="center" wrapText="1"/>
    </xf>
    <xf numFmtId="0" fontId="10" fillId="13" borderId="121" xfId="9" applyFont="1" applyFill="1" applyBorder="1" applyAlignment="1">
      <alignment horizontal="left" vertical="top" wrapText="1"/>
    </xf>
    <xf numFmtId="0" fontId="13" fillId="13" borderId="4" xfId="0" applyFont="1" applyFill="1" applyBorder="1" applyAlignment="1" applyProtection="1">
      <alignment horizontal="center" vertical="center" wrapText="1"/>
    </xf>
    <xf numFmtId="0" fontId="13" fillId="13" borderId="16" xfId="0" applyFont="1" applyFill="1" applyBorder="1" applyAlignment="1" applyProtection="1">
      <alignment horizontal="center" vertical="center" wrapText="1"/>
    </xf>
    <xf numFmtId="0" fontId="13" fillId="13" borderId="3" xfId="0" applyNumberFormat="1" applyFont="1" applyFill="1" applyBorder="1" applyAlignment="1" applyProtection="1">
      <alignment horizontal="center" vertical="center" wrapText="1"/>
    </xf>
    <xf numFmtId="0" fontId="13" fillId="13" borderId="19" xfId="0" applyFont="1" applyFill="1" applyBorder="1" applyAlignment="1" applyProtection="1">
      <alignment horizontal="center" vertical="center" wrapText="1"/>
    </xf>
    <xf numFmtId="0" fontId="13" fillId="13" borderId="59" xfId="0" applyFont="1" applyFill="1" applyBorder="1" applyAlignment="1" applyProtection="1">
      <alignment horizontal="center" vertical="center" wrapText="1"/>
    </xf>
    <xf numFmtId="0" fontId="13" fillId="13" borderId="90" xfId="0" applyFont="1" applyFill="1" applyBorder="1" applyAlignment="1" applyProtection="1">
      <alignment horizontal="center" vertical="center" wrapText="1"/>
    </xf>
    <xf numFmtId="0" fontId="13" fillId="13" borderId="121" xfId="0" applyFont="1" applyFill="1" applyBorder="1" applyAlignment="1" applyProtection="1">
      <alignment horizontal="center" vertical="center" wrapText="1"/>
    </xf>
    <xf numFmtId="0" fontId="13" fillId="13" borderId="92" xfId="0" applyFont="1" applyFill="1" applyBorder="1" applyAlignment="1" applyProtection="1">
      <alignment horizontal="center" vertical="center" wrapText="1"/>
    </xf>
    <xf numFmtId="49" fontId="13" fillId="6" borderId="36" xfId="0" applyNumberFormat="1" applyFont="1" applyFill="1" applyBorder="1" applyAlignment="1">
      <alignment vertical="center"/>
    </xf>
    <xf numFmtId="0" fontId="9" fillId="6" borderId="1" xfId="0" applyFont="1" applyFill="1" applyBorder="1" applyAlignment="1">
      <alignment vertical="center" wrapText="1"/>
    </xf>
    <xf numFmtId="49" fontId="10" fillId="13" borderId="120" xfId="2" applyNumberFormat="1" applyFont="1" applyFill="1" applyBorder="1" applyAlignment="1">
      <alignment vertical="top" wrapText="1"/>
    </xf>
    <xf numFmtId="0" fontId="10" fillId="13" borderId="109" xfId="2" applyFont="1" applyFill="1" applyBorder="1" applyAlignment="1">
      <alignment vertical="top" wrapText="1"/>
    </xf>
    <xf numFmtId="0" fontId="13" fillId="13" borderId="109" xfId="2" applyFont="1" applyFill="1" applyBorder="1" applyAlignment="1">
      <alignment horizontal="center" vertical="center" wrapText="1"/>
    </xf>
    <xf numFmtId="0" fontId="13" fillId="13" borderId="110" xfId="2" applyFont="1" applyFill="1" applyBorder="1" applyAlignment="1">
      <alignment horizontal="center" vertical="center" wrapText="1"/>
    </xf>
    <xf numFmtId="0" fontId="13" fillId="13" borderId="112" xfId="2" applyFont="1" applyFill="1" applyBorder="1" applyAlignment="1">
      <alignment horizontal="center" vertical="center" wrapText="1"/>
    </xf>
    <xf numFmtId="0" fontId="13" fillId="13" borderId="111" xfId="2" applyFont="1" applyFill="1" applyBorder="1" applyAlignment="1">
      <alignment horizontal="center" vertical="center" wrapText="1"/>
    </xf>
    <xf numFmtId="0" fontId="13" fillId="13" borderId="95" xfId="2" applyFont="1" applyFill="1" applyBorder="1" applyAlignment="1">
      <alignment horizontal="center" vertical="center" wrapText="1"/>
    </xf>
    <xf numFmtId="0" fontId="13" fillId="13" borderId="96" xfId="2" applyFont="1" applyFill="1" applyBorder="1" applyAlignment="1">
      <alignment horizontal="center" vertical="center" wrapText="1"/>
    </xf>
    <xf numFmtId="0" fontId="13" fillId="4" borderId="95" xfId="2" applyFont="1" applyFill="1" applyBorder="1" applyAlignment="1">
      <alignment horizontal="center" vertical="center" wrapText="1"/>
    </xf>
    <xf numFmtId="0" fontId="13" fillId="4" borderId="96" xfId="2" applyFont="1" applyFill="1" applyBorder="1" applyAlignment="1">
      <alignment horizontal="center" vertical="center" wrapText="1"/>
    </xf>
    <xf numFmtId="0" fontId="7" fillId="4" borderId="0" xfId="2" applyFill="1" applyAlignment="1">
      <alignment vertical="center"/>
    </xf>
    <xf numFmtId="49" fontId="10" fillId="4" borderId="90" xfId="0" applyNumberFormat="1" applyFont="1" applyFill="1" applyBorder="1" applyAlignment="1">
      <alignment horizontal="left" vertical="top" wrapText="1"/>
    </xf>
    <xf numFmtId="0" fontId="10" fillId="4" borderId="91" xfId="0" applyFont="1" applyFill="1" applyBorder="1" applyAlignment="1">
      <alignment vertical="top" wrapText="1"/>
    </xf>
    <xf numFmtId="49" fontId="10" fillId="4" borderId="103" xfId="0" applyNumberFormat="1" applyFont="1" applyFill="1" applyBorder="1" applyAlignment="1">
      <alignment horizontal="left" vertical="top" wrapText="1"/>
    </xf>
    <xf numFmtId="0" fontId="10" fillId="4" borderId="97" xfId="0" applyFont="1" applyFill="1" applyBorder="1" applyAlignment="1">
      <alignment vertical="top" wrapText="1"/>
    </xf>
    <xf numFmtId="0" fontId="13" fillId="4" borderId="76" xfId="2" applyFont="1" applyFill="1" applyBorder="1" applyAlignment="1">
      <alignment horizontal="center" vertical="center" wrapText="1"/>
    </xf>
    <xf numFmtId="0" fontId="13" fillId="4" borderId="99" xfId="2" applyFont="1" applyFill="1" applyBorder="1" applyAlignment="1">
      <alignment horizontal="center" vertical="center" wrapText="1"/>
    </xf>
    <xf numFmtId="1" fontId="11" fillId="5" borderId="30" xfId="2" applyNumberFormat="1" applyFont="1" applyFill="1" applyBorder="1" applyAlignment="1">
      <alignment horizontal="center" vertical="center" wrapText="1"/>
    </xf>
    <xf numFmtId="49" fontId="17" fillId="6" borderId="36" xfId="2" applyNumberFormat="1" applyFont="1" applyFill="1" applyBorder="1" applyAlignment="1">
      <alignment vertical="top"/>
    </xf>
    <xf numFmtId="0" fontId="18" fillId="6" borderId="1" xfId="2" applyFont="1" applyFill="1" applyBorder="1" applyAlignment="1">
      <alignment vertical="top" wrapText="1"/>
    </xf>
    <xf numFmtId="0" fontId="17" fillId="6" borderId="38" xfId="0" applyFont="1" applyFill="1" applyBorder="1" applyAlignment="1">
      <alignment vertical="center"/>
    </xf>
    <xf numFmtId="0" fontId="18" fillId="6" borderId="24" xfId="0" applyFont="1" applyFill="1" applyBorder="1" applyAlignment="1">
      <alignment vertical="center" wrapText="1"/>
    </xf>
    <xf numFmtId="9" fontId="11" fillId="6" borderId="18" xfId="0" applyNumberFormat="1" applyFont="1" applyFill="1" applyBorder="1" applyAlignment="1">
      <alignment horizontal="center"/>
    </xf>
    <xf numFmtId="9" fontId="11" fillId="6" borderId="104" xfId="0" applyNumberFormat="1" applyFont="1" applyFill="1" applyBorder="1" applyAlignment="1">
      <alignment horizontal="center"/>
    </xf>
    <xf numFmtId="9" fontId="11" fillId="6" borderId="34" xfId="0" applyNumberFormat="1" applyFont="1" applyFill="1" applyBorder="1" applyAlignment="1">
      <alignment horizontal="center"/>
    </xf>
    <xf numFmtId="9" fontId="11" fillId="6" borderId="28" xfId="0" applyNumberFormat="1" applyFont="1" applyFill="1" applyBorder="1" applyAlignment="1">
      <alignment horizontal="center"/>
    </xf>
    <xf numFmtId="0" fontId="10" fillId="0" borderId="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13" borderId="99" xfId="0" applyFont="1" applyFill="1" applyBorder="1" applyAlignment="1">
      <alignment horizontal="center" vertical="center" wrapText="1"/>
    </xf>
    <xf numFmtId="9" fontId="11" fillId="5" borderId="30" xfId="0" applyNumberFormat="1" applyFont="1" applyFill="1" applyBorder="1" applyAlignment="1">
      <alignment horizontal="center" vertical="center" wrapText="1"/>
    </xf>
    <xf numFmtId="0" fontId="51" fillId="13" borderId="91" xfId="2" applyFont="1" applyFill="1" applyBorder="1"/>
    <xf numFmtId="49" fontId="7" fillId="0" borderId="88" xfId="2" applyNumberFormat="1" applyFont="1" applyFill="1" applyBorder="1" applyAlignment="1">
      <alignment horizontal="center" vertical="center"/>
    </xf>
    <xf numFmtId="49" fontId="0" fillId="13" borderId="91" xfId="2" applyNumberFormat="1" applyFont="1" applyFill="1" applyBorder="1" applyAlignment="1">
      <alignment horizontal="center" vertical="center"/>
    </xf>
    <xf numFmtId="49" fontId="51" fillId="13" borderId="91" xfId="2" applyNumberFormat="1" applyFont="1" applyFill="1" applyBorder="1" applyAlignment="1">
      <alignment horizontal="center" vertical="center"/>
    </xf>
    <xf numFmtId="49" fontId="51" fillId="0" borderId="91" xfId="2" applyNumberFormat="1" applyFont="1" applyBorder="1" applyAlignment="1">
      <alignment horizontal="center" vertical="center"/>
    </xf>
    <xf numFmtId="1" fontId="11" fillId="5" borderId="30" xfId="9" applyNumberFormat="1" applyFont="1" applyFill="1" applyBorder="1" applyAlignment="1">
      <alignment horizontal="center" vertical="center" wrapText="1"/>
    </xf>
    <xf numFmtId="0" fontId="53" fillId="14" borderId="0" xfId="9" applyFont="1" applyFill="1"/>
    <xf numFmtId="49" fontId="51" fillId="0" borderId="91" xfId="2" applyNumberFormat="1" applyFont="1" applyFill="1" applyBorder="1" applyAlignment="1">
      <alignment horizontal="center" vertical="center"/>
    </xf>
    <xf numFmtId="0" fontId="7" fillId="13" borderId="90" xfId="2" applyFill="1" applyBorder="1" applyAlignment="1" applyProtection="1">
      <alignment horizontal="center" vertical="center"/>
      <protection locked="0"/>
    </xf>
    <xf numFmtId="0" fontId="7" fillId="13" borderId="91" xfId="2" applyFill="1" applyBorder="1" applyAlignment="1" applyProtection="1">
      <alignment horizontal="center" vertical="center"/>
      <protection locked="0"/>
    </xf>
    <xf numFmtId="0" fontId="7" fillId="13" borderId="92" xfId="2" applyFill="1" applyBorder="1" applyAlignment="1" applyProtection="1">
      <alignment horizontal="center" vertical="center"/>
      <protection locked="0"/>
    </xf>
    <xf numFmtId="0" fontId="12" fillId="9" borderId="11" xfId="2" applyFont="1" applyFill="1" applyBorder="1" applyAlignment="1" applyProtection="1">
      <alignment horizontal="center" vertical="center" wrapText="1"/>
      <protection locked="0"/>
    </xf>
    <xf numFmtId="0" fontId="12" fillId="9" borderId="74" xfId="2" applyFont="1" applyFill="1" applyBorder="1" applyAlignment="1" applyProtection="1">
      <alignment horizontal="center" vertical="center" wrapText="1"/>
      <protection locked="0"/>
    </xf>
    <xf numFmtId="0" fontId="12" fillId="9" borderId="73" xfId="2" applyFont="1" applyFill="1" applyBorder="1" applyAlignment="1" applyProtection="1">
      <alignment horizontal="center" vertical="center" wrapText="1"/>
      <protection locked="0"/>
    </xf>
    <xf numFmtId="0" fontId="7" fillId="0" borderId="90" xfId="2" applyFill="1" applyBorder="1" applyAlignment="1" applyProtection="1">
      <alignment horizontal="center" vertical="center"/>
      <protection locked="0"/>
    </xf>
    <xf numFmtId="0" fontId="7" fillId="0" borderId="91" xfId="2" applyFill="1" applyBorder="1" applyAlignment="1" applyProtection="1">
      <alignment horizontal="center" vertical="center"/>
      <protection locked="0"/>
    </xf>
    <xf numFmtId="0" fontId="7" fillId="0" borderId="92" xfId="2" applyFill="1" applyBorder="1" applyAlignment="1" applyProtection="1">
      <alignment horizontal="center" vertical="center"/>
      <protection locked="0"/>
    </xf>
    <xf numFmtId="0" fontId="12" fillId="9" borderId="100" xfId="2" applyFont="1" applyFill="1" applyBorder="1" applyAlignment="1" applyProtection="1">
      <alignment horizontal="center" vertical="center" wrapText="1"/>
      <protection locked="0"/>
    </xf>
    <xf numFmtId="0" fontId="12" fillId="9" borderId="101" xfId="2" applyFont="1" applyFill="1" applyBorder="1" applyAlignment="1" applyProtection="1">
      <alignment horizontal="center" vertical="center" wrapText="1"/>
      <protection locked="0"/>
    </xf>
    <xf numFmtId="0" fontId="12" fillId="9" borderId="102" xfId="2" applyFont="1" applyFill="1" applyBorder="1" applyAlignment="1" applyProtection="1">
      <alignment horizontal="center" vertical="center" wrapText="1"/>
      <protection locked="0"/>
    </xf>
    <xf numFmtId="0" fontId="7" fillId="4" borderId="90" xfId="2" applyFill="1" applyBorder="1" applyAlignment="1" applyProtection="1">
      <alignment horizontal="center" vertical="center"/>
      <protection locked="0"/>
    </xf>
    <xf numFmtId="0" fontId="7" fillId="4" borderId="91" xfId="2" applyFill="1" applyBorder="1" applyAlignment="1" applyProtection="1">
      <alignment horizontal="center" vertical="center"/>
      <protection locked="0"/>
    </xf>
    <xf numFmtId="0" fontId="7" fillId="4" borderId="92" xfId="2" applyFill="1" applyBorder="1" applyAlignment="1" applyProtection="1">
      <alignment horizontal="center" vertical="center"/>
      <protection locked="0"/>
    </xf>
    <xf numFmtId="0" fontId="7" fillId="13" borderId="108" xfId="2" applyFill="1" applyBorder="1" applyAlignment="1" applyProtection="1">
      <alignment horizontal="center" vertical="center"/>
      <protection locked="0"/>
    </xf>
    <xf numFmtId="0" fontId="7" fillId="13" borderId="109" xfId="2" applyFill="1" applyBorder="1" applyAlignment="1" applyProtection="1">
      <alignment horizontal="center" vertical="center"/>
      <protection locked="0"/>
    </xf>
    <xf numFmtId="0" fontId="7" fillId="13" borderId="110" xfId="2" applyFill="1" applyBorder="1" applyAlignment="1" applyProtection="1">
      <alignment horizontal="center" vertical="center"/>
      <protection locked="0"/>
    </xf>
    <xf numFmtId="0" fontId="7" fillId="4" borderId="103" xfId="2" applyFill="1" applyBorder="1" applyAlignment="1" applyProtection="1">
      <alignment horizontal="center" vertical="center"/>
      <protection locked="0"/>
    </xf>
    <xf numFmtId="0" fontId="7" fillId="4" borderId="97" xfId="2" applyFill="1" applyBorder="1" applyAlignment="1" applyProtection="1">
      <alignment horizontal="center" vertical="center"/>
      <protection locked="0"/>
    </xf>
    <xf numFmtId="0" fontId="7" fillId="4" borderId="98" xfId="2" applyFill="1" applyBorder="1" applyAlignment="1" applyProtection="1">
      <alignment horizontal="center" vertical="center"/>
      <protection locked="0"/>
    </xf>
    <xf numFmtId="0" fontId="10" fillId="0" borderId="90" xfId="0" applyFont="1" applyFill="1" applyBorder="1" applyAlignment="1">
      <alignment horizontal="left" vertical="top" wrapText="1"/>
    </xf>
    <xf numFmtId="0" fontId="13" fillId="0" borderId="120" xfId="0" applyFont="1" applyFill="1" applyBorder="1" applyAlignment="1">
      <alignment horizontal="left" vertical="center"/>
    </xf>
    <xf numFmtId="0" fontId="13" fillId="0" borderId="118"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21" fillId="9" borderId="65" xfId="0" applyFont="1" applyFill="1" applyBorder="1" applyAlignment="1">
      <alignment horizontal="center" vertical="center" wrapText="1"/>
    </xf>
    <xf numFmtId="0" fontId="21" fillId="9" borderId="80" xfId="0" applyFont="1" applyFill="1" applyBorder="1" applyAlignment="1">
      <alignment horizontal="center" vertical="center" wrapText="1"/>
    </xf>
    <xf numFmtId="0" fontId="21" fillId="9" borderId="81" xfId="0" applyFont="1" applyFill="1" applyBorder="1" applyAlignment="1">
      <alignment horizontal="center" vertical="center" wrapText="1"/>
    </xf>
    <xf numFmtId="0" fontId="13" fillId="13" borderId="121" xfId="0" applyFont="1" applyFill="1" applyBorder="1" applyAlignment="1" applyProtection="1">
      <alignment horizontal="center" vertical="center" wrapText="1"/>
      <protection locked="0"/>
    </xf>
    <xf numFmtId="0" fontId="10" fillId="0" borderId="2" xfId="9" applyFont="1" applyFill="1" applyBorder="1" applyAlignment="1">
      <alignment vertical="top" wrapText="1"/>
    </xf>
    <xf numFmtId="0" fontId="15" fillId="0" borderId="2" xfId="9" applyFont="1" applyFill="1" applyBorder="1" applyAlignment="1">
      <alignment horizontal="center" vertical="center" wrapText="1"/>
    </xf>
    <xf numFmtId="0" fontId="13" fillId="0" borderId="2"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18" xfId="0" applyFont="1" applyFill="1" applyBorder="1" applyAlignment="1" applyProtection="1">
      <alignment horizontal="center" vertical="center" wrapText="1"/>
      <protection locked="0"/>
    </xf>
    <xf numFmtId="0" fontId="15" fillId="0" borderId="121" xfId="9" applyFont="1" applyFill="1" applyBorder="1" applyAlignment="1">
      <alignment horizontal="center" vertical="center" wrapText="1"/>
    </xf>
    <xf numFmtId="0" fontId="13" fillId="13" borderId="113" xfId="0" applyFont="1" applyFill="1" applyBorder="1" applyAlignment="1" applyProtection="1">
      <alignment horizontal="center" vertical="center" wrapText="1"/>
      <protection locked="0"/>
    </xf>
    <xf numFmtId="0" fontId="13" fillId="13" borderId="97" xfId="0" applyFont="1" applyFill="1" applyBorder="1" applyAlignment="1" applyProtection="1">
      <alignment horizontal="center" vertical="center" wrapText="1"/>
      <protection locked="0"/>
    </xf>
    <xf numFmtId="0" fontId="13" fillId="13" borderId="98" xfId="0" applyFont="1" applyFill="1" applyBorder="1" applyAlignment="1" applyProtection="1">
      <alignment horizontal="center" vertical="center" wrapText="1"/>
      <protection locked="0"/>
    </xf>
    <xf numFmtId="0" fontId="10" fillId="13" borderId="121" xfId="0" applyFont="1" applyFill="1" applyBorder="1" applyAlignment="1">
      <alignment horizontal="left" vertical="top" wrapText="1"/>
    </xf>
    <xf numFmtId="0" fontId="10" fillId="0" borderId="121" xfId="0" applyFont="1" applyFill="1" applyBorder="1" applyAlignment="1">
      <alignment horizontal="left" vertical="top" wrapText="1"/>
    </xf>
    <xf numFmtId="0" fontId="14" fillId="0" borderId="121" xfId="0" applyFont="1" applyFill="1" applyBorder="1" applyAlignment="1">
      <alignment horizontal="left" vertical="top" wrapText="1"/>
    </xf>
    <xf numFmtId="49" fontId="10" fillId="13" borderId="113" xfId="0" applyNumberFormat="1" applyFont="1" applyFill="1" applyBorder="1" applyAlignment="1">
      <alignment vertical="top"/>
    </xf>
    <xf numFmtId="0" fontId="10" fillId="13" borderId="97" xfId="0" applyFont="1" applyFill="1" applyBorder="1" applyAlignment="1">
      <alignment horizontal="left" vertical="top" wrapText="1"/>
    </xf>
    <xf numFmtId="0" fontId="13" fillId="13" borderId="97" xfId="0" applyFont="1" applyFill="1" applyBorder="1" applyAlignment="1">
      <alignment horizontal="center" vertical="center" wrapText="1"/>
    </xf>
    <xf numFmtId="0" fontId="13" fillId="13" borderId="98" xfId="0" applyFont="1" applyFill="1" applyBorder="1" applyAlignment="1">
      <alignment horizontal="center" vertical="center" wrapText="1"/>
    </xf>
    <xf numFmtId="0" fontId="14" fillId="0" borderId="2" xfId="0" applyFont="1" applyFill="1" applyBorder="1" applyAlignment="1">
      <alignment vertical="top" wrapText="1"/>
    </xf>
    <xf numFmtId="0" fontId="13" fillId="13" borderId="99" xfId="0" applyFont="1" applyFill="1" applyBorder="1" applyAlignment="1">
      <alignment horizontal="center" vertical="center" wrapText="1"/>
    </xf>
    <xf numFmtId="0" fontId="10" fillId="0" borderId="121" xfId="14" applyFont="1" applyFill="1" applyBorder="1" applyAlignment="1">
      <alignment horizontal="left" vertical="top" wrapText="1"/>
    </xf>
    <xf numFmtId="0" fontId="13" fillId="0" borderId="121" xfId="14" applyFont="1" applyFill="1" applyBorder="1" applyAlignment="1">
      <alignment horizontal="center" vertical="center" wrapText="1"/>
    </xf>
    <xf numFmtId="0" fontId="13" fillId="0" borderId="92" xfId="14" applyFont="1" applyFill="1" applyBorder="1" applyAlignment="1">
      <alignment horizontal="center" vertical="center" wrapText="1"/>
    </xf>
    <xf numFmtId="0" fontId="10" fillId="13" borderId="121" xfId="14" applyFont="1" applyFill="1" applyBorder="1" applyAlignment="1">
      <alignment horizontal="left" vertical="top" wrapText="1"/>
    </xf>
    <xf numFmtId="0" fontId="13" fillId="13" borderId="121" xfId="14" applyFont="1" applyFill="1" applyBorder="1" applyAlignment="1">
      <alignment horizontal="center" vertical="center" wrapText="1"/>
    </xf>
    <xf numFmtId="0" fontId="13" fillId="13" borderId="92" xfId="14" applyFont="1" applyFill="1" applyBorder="1" applyAlignment="1">
      <alignment horizontal="center" vertical="center" wrapText="1"/>
    </xf>
    <xf numFmtId="0" fontId="10" fillId="4" borderId="121" xfId="9" applyFont="1" applyFill="1" applyBorder="1" applyAlignment="1">
      <alignment vertical="top" wrapText="1"/>
    </xf>
    <xf numFmtId="0" fontId="13" fillId="4" borderId="121" xfId="9" applyFont="1" applyFill="1" applyBorder="1" applyAlignment="1">
      <alignment horizontal="center" vertical="center" wrapText="1"/>
    </xf>
    <xf numFmtId="0" fontId="13" fillId="4" borderId="92" xfId="9" applyFont="1" applyFill="1" applyBorder="1" applyAlignment="1">
      <alignment horizontal="center" vertical="center" wrapText="1"/>
    </xf>
    <xf numFmtId="0" fontId="10" fillId="0" borderId="4" xfId="2" applyFont="1" applyFill="1" applyBorder="1" applyAlignment="1">
      <alignment vertical="top" wrapText="1"/>
    </xf>
    <xf numFmtId="0" fontId="13" fillId="0" borderId="4" xfId="2" applyFont="1" applyFill="1" applyBorder="1" applyAlignment="1">
      <alignment horizontal="center" vertical="center" wrapText="1"/>
    </xf>
    <xf numFmtId="0" fontId="13" fillId="0" borderId="16" xfId="2" applyFont="1" applyFill="1" applyBorder="1" applyAlignment="1">
      <alignment horizontal="center" vertical="center" wrapText="1"/>
    </xf>
    <xf numFmtId="49" fontId="10" fillId="0" borderId="90" xfId="9" applyNumberFormat="1" applyFont="1" applyFill="1" applyBorder="1" applyAlignment="1">
      <alignment vertical="top" wrapText="1"/>
    </xf>
    <xf numFmtId="0" fontId="12" fillId="9" borderId="64" xfId="0" applyFont="1" applyFill="1" applyBorder="1" applyAlignment="1">
      <alignment horizontal="center" vertical="center" wrapText="1"/>
    </xf>
    <xf numFmtId="0" fontId="22" fillId="0" borderId="0" xfId="2" applyFont="1" applyAlignment="1"/>
    <xf numFmtId="49" fontId="10" fillId="0" borderId="90" xfId="9" applyNumberFormat="1" applyFont="1" applyFill="1" applyBorder="1" applyAlignment="1">
      <alignment vertical="top"/>
    </xf>
    <xf numFmtId="0" fontId="13" fillId="0" borderId="96" xfId="9" applyFont="1" applyFill="1" applyBorder="1" applyAlignment="1">
      <alignment horizontal="center" vertical="center" wrapText="1"/>
    </xf>
    <xf numFmtId="49" fontId="10" fillId="13" borderId="90" xfId="9" applyNumberFormat="1" applyFont="1" applyFill="1" applyBorder="1" applyAlignment="1">
      <alignment vertical="top"/>
    </xf>
    <xf numFmtId="49" fontId="10" fillId="0" borderId="90" xfId="14" applyNumberFormat="1" applyFont="1" applyFill="1" applyBorder="1" applyAlignment="1">
      <alignment vertical="top"/>
    </xf>
    <xf numFmtId="0" fontId="10" fillId="0" borderId="97" xfId="0" applyFont="1" applyFill="1" applyBorder="1" applyAlignment="1">
      <alignment horizontal="left" vertical="top" wrapText="1"/>
    </xf>
    <xf numFmtId="49" fontId="10" fillId="4" borderId="90" xfId="9" applyNumberFormat="1" applyFont="1" applyFill="1" applyBorder="1" applyAlignment="1">
      <alignment vertical="top" wrapText="1"/>
    </xf>
    <xf numFmtId="49" fontId="10" fillId="0" borderId="113" xfId="0" applyNumberFormat="1" applyFont="1" applyFill="1" applyBorder="1" applyAlignment="1">
      <alignment vertical="top"/>
    </xf>
    <xf numFmtId="49" fontId="10" fillId="13" borderId="3" xfId="0" applyNumberFormat="1" applyFont="1" applyFill="1" applyBorder="1" applyAlignment="1" applyProtection="1">
      <alignment vertical="top"/>
    </xf>
    <xf numFmtId="0" fontId="10" fillId="13" borderId="4" xfId="0" applyFont="1" applyFill="1" applyBorder="1" applyAlignment="1" applyProtection="1">
      <alignment horizontal="left" vertical="top" wrapText="1"/>
    </xf>
    <xf numFmtId="49" fontId="10" fillId="4" borderId="3" xfId="0" applyNumberFormat="1" applyFont="1" applyFill="1" applyBorder="1" applyAlignment="1" applyProtection="1">
      <alignment vertical="top"/>
    </xf>
    <xf numFmtId="0" fontId="10" fillId="4" borderId="4" xfId="0" applyFont="1" applyFill="1" applyBorder="1" applyAlignment="1" applyProtection="1">
      <alignment horizontal="left" vertical="top" wrapText="1"/>
    </xf>
    <xf numFmtId="0" fontId="13" fillId="4" borderId="121" xfId="0" applyFont="1" applyFill="1" applyBorder="1" applyAlignment="1" applyProtection="1">
      <alignment horizontal="center" vertical="center" wrapText="1"/>
    </xf>
    <xf numFmtId="49" fontId="10" fillId="0" borderId="90" xfId="9" applyNumberFormat="1" applyFont="1" applyFill="1" applyBorder="1" applyAlignment="1" applyProtection="1">
      <alignment vertical="top" wrapText="1"/>
    </xf>
    <xf numFmtId="0" fontId="10" fillId="0" borderId="121" xfId="9" applyFont="1" applyFill="1" applyBorder="1" applyAlignment="1" applyProtection="1">
      <alignment vertical="top" wrapText="1"/>
    </xf>
    <xf numFmtId="0" fontId="13" fillId="0" borderId="121" xfId="9" applyFont="1" applyFill="1" applyBorder="1" applyAlignment="1" applyProtection="1">
      <alignment horizontal="center" vertical="center" wrapText="1"/>
    </xf>
    <xf numFmtId="49" fontId="10" fillId="13" borderId="90" xfId="9" applyNumberFormat="1" applyFont="1" applyFill="1" applyBorder="1" applyAlignment="1" applyProtection="1">
      <alignment vertical="top"/>
    </xf>
    <xf numFmtId="0" fontId="10" fillId="13" borderId="121" xfId="9" applyFont="1" applyFill="1" applyBorder="1" applyAlignment="1" applyProtection="1">
      <alignment vertical="top" wrapText="1"/>
    </xf>
    <xf numFmtId="0" fontId="13" fillId="13" borderId="121" xfId="9" applyFont="1" applyFill="1" applyBorder="1" applyAlignment="1" applyProtection="1">
      <alignment horizontal="center" vertical="center" wrapText="1"/>
    </xf>
    <xf numFmtId="0" fontId="13" fillId="13" borderId="92" xfId="9" applyFont="1" applyFill="1" applyBorder="1" applyAlignment="1" applyProtection="1">
      <alignment horizontal="center" vertical="center" wrapText="1"/>
    </xf>
    <xf numFmtId="49" fontId="10" fillId="4" borderId="90" xfId="9" applyNumberFormat="1" applyFont="1" applyFill="1" applyBorder="1" applyAlignment="1" applyProtection="1">
      <alignment vertical="top"/>
    </xf>
    <xf numFmtId="0" fontId="10" fillId="4" borderId="121" xfId="9" applyFont="1" applyFill="1" applyBorder="1" applyAlignment="1" applyProtection="1">
      <alignment horizontal="left" vertical="top" wrapText="1"/>
    </xf>
    <xf numFmtId="0" fontId="13" fillId="4" borderId="121" xfId="9" applyFont="1" applyFill="1" applyBorder="1" applyAlignment="1" applyProtection="1">
      <alignment horizontal="center" vertical="center" wrapText="1"/>
    </xf>
    <xf numFmtId="0" fontId="13" fillId="4" borderId="92" xfId="9" applyFont="1" applyFill="1" applyBorder="1" applyAlignment="1" applyProtection="1">
      <alignment horizontal="center" vertical="center" wrapText="1"/>
    </xf>
    <xf numFmtId="49" fontId="10" fillId="13" borderId="90" xfId="14" applyNumberFormat="1" applyFont="1" applyFill="1" applyBorder="1" applyAlignment="1" applyProtection="1">
      <alignment vertical="top"/>
    </xf>
    <xf numFmtId="0" fontId="10" fillId="13" borderId="121" xfId="14" applyFont="1" applyFill="1" applyBorder="1" applyAlignment="1" applyProtection="1">
      <alignment horizontal="left" vertical="top" wrapText="1"/>
    </xf>
    <xf numFmtId="0" fontId="13" fillId="13" borderId="121" xfId="14" applyFont="1" applyFill="1" applyBorder="1" applyAlignment="1" applyProtection="1">
      <alignment horizontal="center" vertical="center" wrapText="1"/>
    </xf>
    <xf numFmtId="0" fontId="13" fillId="13" borderId="92" xfId="14" applyFont="1" applyFill="1" applyBorder="1" applyAlignment="1" applyProtection="1">
      <alignment horizontal="center" vertical="center" wrapText="1"/>
    </xf>
    <xf numFmtId="0" fontId="55" fillId="4" borderId="121" xfId="14" applyFont="1" applyFill="1" applyBorder="1" applyAlignment="1" applyProtection="1">
      <alignment horizontal="left" vertical="top"/>
    </xf>
    <xf numFmtId="0" fontId="10" fillId="4" borderId="121" xfId="14" applyFont="1" applyFill="1" applyBorder="1" applyAlignment="1" applyProtection="1">
      <alignment horizontal="left" vertical="top" wrapText="1"/>
    </xf>
    <xf numFmtId="0" fontId="13" fillId="4" borderId="121" xfId="14" applyFont="1" applyFill="1" applyBorder="1" applyAlignment="1" applyProtection="1">
      <alignment horizontal="center" vertical="center" wrapText="1"/>
    </xf>
    <xf numFmtId="0" fontId="13" fillId="4" borderId="92" xfId="14" applyFont="1" applyFill="1" applyBorder="1" applyAlignment="1" applyProtection="1">
      <alignment horizontal="center" vertical="center" wrapText="1"/>
    </xf>
    <xf numFmtId="0" fontId="10" fillId="4" borderId="121" xfId="9" applyFont="1" applyFill="1" applyBorder="1" applyAlignment="1" applyProtection="1">
      <alignment vertical="top" wrapText="1"/>
    </xf>
    <xf numFmtId="0" fontId="13" fillId="4" borderId="96" xfId="9" applyFont="1" applyFill="1" applyBorder="1" applyAlignment="1" applyProtection="1">
      <alignment horizontal="center" vertical="center" wrapText="1"/>
    </xf>
    <xf numFmtId="49" fontId="10" fillId="13" borderId="10" xfId="0" applyNumberFormat="1" applyFont="1" applyFill="1" applyBorder="1" applyAlignment="1" applyProtection="1">
      <alignment vertical="top"/>
    </xf>
    <xf numFmtId="0" fontId="10" fillId="13" borderId="4" xfId="2" applyFont="1" applyFill="1" applyBorder="1" applyAlignment="1" applyProtection="1">
      <alignment vertical="top" wrapText="1"/>
    </xf>
    <xf numFmtId="0" fontId="13" fillId="13" borderId="4" xfId="2" applyFont="1" applyFill="1" applyBorder="1" applyAlignment="1" applyProtection="1">
      <alignment horizontal="center" vertical="center" wrapText="1"/>
    </xf>
    <xf numFmtId="0" fontId="13" fillId="13" borderId="16" xfId="2" applyFont="1" applyFill="1" applyBorder="1" applyAlignment="1" applyProtection="1">
      <alignment horizontal="center" vertical="center" wrapText="1"/>
    </xf>
    <xf numFmtId="49" fontId="10" fillId="4" borderId="10" xfId="9" applyNumberFormat="1" applyFont="1" applyFill="1" applyBorder="1" applyAlignment="1" applyProtection="1">
      <alignment vertical="top"/>
    </xf>
    <xf numFmtId="0" fontId="13" fillId="4" borderId="53" xfId="9" applyFont="1" applyFill="1" applyBorder="1" applyAlignment="1" applyProtection="1">
      <alignment horizontal="center" vertical="center" wrapText="1"/>
    </xf>
    <xf numFmtId="0" fontId="13" fillId="13" borderId="96" xfId="9" applyFont="1" applyFill="1" applyBorder="1" applyAlignment="1" applyProtection="1">
      <alignment horizontal="center" vertical="center" wrapText="1"/>
    </xf>
    <xf numFmtId="49" fontId="10" fillId="13" borderId="90" xfId="9" applyNumberFormat="1" applyFont="1" applyFill="1" applyBorder="1" applyAlignment="1" applyProtection="1">
      <alignment vertical="top" wrapText="1"/>
    </xf>
    <xf numFmtId="0" fontId="13" fillId="0" borderId="92" xfId="9" applyFont="1" applyFill="1" applyBorder="1" applyAlignment="1" applyProtection="1">
      <alignment horizontal="center" vertical="center" wrapText="1"/>
    </xf>
    <xf numFmtId="49" fontId="10" fillId="4" borderId="90" xfId="9" applyNumberFormat="1" applyFont="1" applyFill="1" applyBorder="1" applyAlignment="1" applyProtection="1">
      <alignment vertical="top" wrapText="1"/>
    </xf>
    <xf numFmtId="49" fontId="10" fillId="13" borderId="11" xfId="9" applyNumberFormat="1" applyFont="1" applyFill="1" applyBorder="1" applyAlignment="1" applyProtection="1">
      <alignment vertical="top" wrapText="1"/>
    </xf>
    <xf numFmtId="0" fontId="10" fillId="13" borderId="74" xfId="9" applyFont="1" applyFill="1" applyBorder="1" applyAlignment="1" applyProtection="1">
      <alignment vertical="top" wrapText="1"/>
    </xf>
    <xf numFmtId="0" fontId="13" fillId="13" borderId="74" xfId="9" applyFont="1" applyFill="1" applyBorder="1" applyAlignment="1" applyProtection="1">
      <alignment horizontal="center" vertical="center" wrapText="1"/>
    </xf>
    <xf numFmtId="0" fontId="13" fillId="13" borderId="73" xfId="9" applyFont="1" applyFill="1" applyBorder="1" applyAlignment="1" applyProtection="1">
      <alignment horizontal="center" vertical="center" wrapText="1"/>
    </xf>
    <xf numFmtId="0" fontId="10" fillId="13" borderId="121" xfId="9" applyFont="1" applyFill="1" applyBorder="1" applyAlignment="1" applyProtection="1">
      <alignment horizontal="left" vertical="top" wrapText="1"/>
    </xf>
    <xf numFmtId="0" fontId="13" fillId="13" borderId="124" xfId="9" applyFont="1" applyFill="1" applyBorder="1" applyAlignment="1" applyProtection="1">
      <alignment horizontal="center" vertical="center" wrapText="1"/>
    </xf>
    <xf numFmtId="0" fontId="13" fillId="0" borderId="120" xfId="0" applyFont="1" applyFill="1" applyBorder="1" applyAlignment="1" applyProtection="1">
      <alignment horizontal="left" vertical="center"/>
    </xf>
    <xf numFmtId="0" fontId="13" fillId="0" borderId="117" xfId="0" applyFont="1" applyFill="1" applyBorder="1" applyAlignment="1" applyProtection="1">
      <alignment horizontal="center" vertical="center" wrapText="1"/>
    </xf>
    <xf numFmtId="0" fontId="13" fillId="0" borderId="118" xfId="0" applyFont="1" applyFill="1" applyBorder="1" applyAlignment="1" applyProtection="1">
      <alignment horizontal="center" vertical="center" wrapText="1"/>
    </xf>
    <xf numFmtId="0" fontId="13" fillId="0" borderId="87" xfId="0" applyFont="1" applyFill="1" applyBorder="1" applyAlignment="1" applyProtection="1">
      <alignment horizontal="center" vertical="center" wrapText="1"/>
    </xf>
    <xf numFmtId="0" fontId="13" fillId="0" borderId="88" xfId="0" applyFont="1" applyFill="1" applyBorder="1" applyAlignment="1" applyProtection="1">
      <alignment horizontal="center" vertical="center" wrapText="1"/>
    </xf>
    <xf numFmtId="0" fontId="13" fillId="0" borderId="89" xfId="0" applyFont="1" applyFill="1" applyBorder="1" applyAlignment="1" applyProtection="1">
      <alignment horizontal="center" vertical="center" wrapText="1"/>
    </xf>
    <xf numFmtId="49" fontId="7" fillId="0" borderId="0" xfId="2" quotePrefix="1" applyNumberFormat="1" applyAlignment="1">
      <alignment horizontal="center" vertical="center"/>
    </xf>
    <xf numFmtId="0" fontId="10" fillId="15" borderId="108" xfId="0" applyFont="1" applyFill="1" applyBorder="1" applyAlignment="1">
      <alignment horizontal="left" vertical="top" wrapText="1"/>
    </xf>
    <xf numFmtId="0" fontId="10" fillId="15" borderId="109" xfId="0" applyFont="1" applyFill="1" applyBorder="1" applyAlignment="1">
      <alignment vertical="top" wrapText="1"/>
    </xf>
    <xf numFmtId="0" fontId="13" fillId="15" borderId="109" xfId="0" applyFont="1" applyFill="1" applyBorder="1" applyAlignment="1">
      <alignment horizontal="center" vertical="center" wrapText="1"/>
    </xf>
    <xf numFmtId="0" fontId="13" fillId="15" borderId="110" xfId="0" applyFont="1" applyFill="1" applyBorder="1" applyAlignment="1">
      <alignment horizontal="center" vertical="center" wrapText="1"/>
    </xf>
    <xf numFmtId="0" fontId="10" fillId="15" borderId="10" xfId="0" applyFont="1" applyFill="1" applyBorder="1" applyAlignment="1">
      <alignment horizontal="left" vertical="top" wrapText="1"/>
    </xf>
    <xf numFmtId="0" fontId="10" fillId="15" borderId="2" xfId="0" applyFont="1" applyFill="1" applyBorder="1" applyAlignment="1">
      <alignment vertical="top" wrapText="1"/>
    </xf>
    <xf numFmtId="0" fontId="13" fillId="15" borderId="2"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0" fillId="15" borderId="10" xfId="0" applyFont="1" applyFill="1" applyBorder="1" applyAlignment="1">
      <alignment vertical="top" wrapText="1"/>
    </xf>
    <xf numFmtId="0" fontId="10" fillId="15" borderId="90" xfId="0" applyFont="1" applyFill="1" applyBorder="1" applyAlignment="1">
      <alignment vertical="top" wrapText="1"/>
    </xf>
    <xf numFmtId="0" fontId="10" fillId="15" borderId="121" xfId="0" applyFont="1" applyFill="1" applyBorder="1" applyAlignment="1">
      <alignment vertical="top" wrapText="1"/>
    </xf>
    <xf numFmtId="0" fontId="13" fillId="15" borderId="121" xfId="0" applyFont="1" applyFill="1" applyBorder="1" applyAlignment="1">
      <alignment horizontal="center" vertical="center" wrapText="1"/>
    </xf>
    <xf numFmtId="0" fontId="13" fillId="15" borderId="92" xfId="0" applyFont="1" applyFill="1" applyBorder="1" applyAlignment="1">
      <alignment horizontal="center" vertical="center" wrapText="1"/>
    </xf>
    <xf numFmtId="0" fontId="10" fillId="15" borderId="90" xfId="0" applyFont="1" applyFill="1" applyBorder="1" applyAlignment="1">
      <alignment horizontal="left" vertical="top" wrapText="1"/>
    </xf>
    <xf numFmtId="49" fontId="10" fillId="15" borderId="10" xfId="0" applyNumberFormat="1" applyFont="1" applyFill="1" applyBorder="1" applyAlignment="1">
      <alignment vertical="top" wrapText="1"/>
    </xf>
    <xf numFmtId="49" fontId="10" fillId="15" borderId="21" xfId="0" applyNumberFormat="1" applyFont="1" applyFill="1" applyBorder="1" applyAlignment="1">
      <alignment vertical="top"/>
    </xf>
    <xf numFmtId="49" fontId="10" fillId="15" borderId="7" xfId="0" applyNumberFormat="1" applyFont="1" applyFill="1" applyBorder="1" applyAlignment="1">
      <alignment vertical="top" wrapText="1"/>
    </xf>
    <xf numFmtId="0" fontId="13" fillId="15" borderId="7" xfId="0" applyFont="1" applyFill="1" applyBorder="1" applyAlignment="1">
      <alignment horizontal="center" vertical="center" wrapText="1"/>
    </xf>
    <xf numFmtId="0" fontId="13" fillId="15" borderId="17" xfId="0" applyFont="1" applyFill="1" applyBorder="1" applyAlignment="1">
      <alignment horizontal="center" vertical="center" wrapText="1"/>
    </xf>
    <xf numFmtId="49" fontId="10" fillId="15" borderId="3" xfId="0" applyNumberFormat="1" applyFont="1" applyFill="1" applyBorder="1" applyAlignment="1">
      <alignment vertical="top"/>
    </xf>
    <xf numFmtId="0" fontId="10" fillId="15" borderId="4" xfId="0" applyFont="1" applyFill="1" applyBorder="1" applyAlignment="1">
      <alignment horizontal="left" vertical="top" wrapText="1"/>
    </xf>
    <xf numFmtId="0" fontId="13" fillId="15" borderId="4" xfId="0" applyFont="1" applyFill="1" applyBorder="1" applyAlignment="1">
      <alignment horizontal="center" vertical="center" wrapText="1"/>
    </xf>
    <xf numFmtId="0" fontId="13" fillId="15" borderId="16" xfId="0" applyFont="1" applyFill="1" applyBorder="1" applyAlignment="1">
      <alignment horizontal="center" vertical="center" wrapText="1"/>
    </xf>
    <xf numFmtId="49" fontId="10" fillId="15" borderId="35" xfId="0" applyNumberFormat="1" applyFont="1" applyFill="1" applyBorder="1" applyAlignment="1">
      <alignment vertical="top"/>
    </xf>
    <xf numFmtId="0" fontId="10" fillId="15" borderId="5" xfId="0" applyFont="1" applyFill="1" applyBorder="1" applyAlignment="1">
      <alignment horizontal="left" vertical="top" wrapText="1"/>
    </xf>
    <xf numFmtId="0" fontId="13" fillId="15" borderId="5" xfId="0" applyFont="1" applyFill="1" applyBorder="1" applyAlignment="1">
      <alignment horizontal="center" vertical="center" wrapText="1"/>
    </xf>
    <xf numFmtId="0" fontId="13" fillId="15" borderId="22" xfId="0" applyFont="1" applyFill="1" applyBorder="1" applyAlignment="1">
      <alignment horizontal="center" vertical="center" wrapText="1"/>
    </xf>
    <xf numFmtId="49" fontId="10" fillId="15" borderId="21" xfId="0" applyNumberFormat="1" applyFont="1" applyFill="1" applyBorder="1" applyAlignment="1">
      <alignment vertical="top" wrapText="1"/>
    </xf>
    <xf numFmtId="0" fontId="10" fillId="15" borderId="7" xfId="0" applyFont="1" applyFill="1" applyBorder="1" applyAlignment="1">
      <alignment vertical="top" wrapText="1"/>
    </xf>
    <xf numFmtId="49" fontId="10" fillId="15" borderId="3" xfId="0" applyNumberFormat="1" applyFont="1" applyFill="1" applyBorder="1" applyAlignment="1">
      <alignment vertical="top" wrapText="1"/>
    </xf>
    <xf numFmtId="0" fontId="10" fillId="15" borderId="4" xfId="0" applyFont="1" applyFill="1" applyBorder="1" applyAlignment="1">
      <alignment vertical="top" wrapText="1"/>
    </xf>
    <xf numFmtId="49" fontId="10" fillId="15" borderId="10" xfId="0" applyNumberFormat="1" applyFont="1" applyFill="1" applyBorder="1" applyAlignment="1">
      <alignment vertical="top"/>
    </xf>
    <xf numFmtId="0" fontId="14" fillId="15" borderId="2" xfId="0" applyFont="1" applyFill="1" applyBorder="1" applyAlignment="1">
      <alignment horizontal="left" vertical="top" wrapText="1"/>
    </xf>
    <xf numFmtId="0" fontId="10" fillId="15" borderId="121" xfId="9" applyFont="1" applyFill="1" applyBorder="1" applyAlignment="1">
      <alignment vertical="top" wrapText="1"/>
    </xf>
    <xf numFmtId="0" fontId="13" fillId="15" borderId="121" xfId="9" applyFont="1" applyFill="1" applyBorder="1" applyAlignment="1">
      <alignment horizontal="center" vertical="center" wrapText="1"/>
    </xf>
    <xf numFmtId="0" fontId="13" fillId="15" borderId="53" xfId="9" applyFont="1" applyFill="1" applyBorder="1" applyAlignment="1">
      <alignment horizontal="center" vertical="center" wrapText="1"/>
    </xf>
    <xf numFmtId="49" fontId="10" fillId="15" borderId="10" xfId="9" applyNumberFormat="1" applyFont="1" applyFill="1" applyBorder="1" applyAlignment="1">
      <alignment vertical="top"/>
    </xf>
    <xf numFmtId="49" fontId="10" fillId="15" borderId="39" xfId="0" applyNumberFormat="1" applyFont="1" applyFill="1" applyBorder="1" applyAlignment="1">
      <alignment vertical="top"/>
    </xf>
    <xf numFmtId="0" fontId="10" fillId="15" borderId="26" xfId="0" applyFont="1" applyFill="1" applyBorder="1" applyAlignment="1">
      <alignment horizontal="left" vertical="top" wrapText="1"/>
    </xf>
    <xf numFmtId="0" fontId="13" fillId="15" borderId="26" xfId="0" applyFont="1" applyFill="1" applyBorder="1" applyAlignment="1">
      <alignment horizontal="center" vertical="center" wrapText="1"/>
    </xf>
    <xf numFmtId="0" fontId="13" fillId="15" borderId="27" xfId="0" applyFont="1" applyFill="1" applyBorder="1" applyAlignment="1">
      <alignment horizontal="center" vertical="center" wrapText="1"/>
    </xf>
    <xf numFmtId="49" fontId="10" fillId="15" borderId="10" xfId="0" applyNumberFormat="1" applyFont="1" applyFill="1" applyBorder="1" applyAlignment="1">
      <alignment horizontal="left" vertical="top" wrapText="1"/>
    </xf>
    <xf numFmtId="0" fontId="10" fillId="15" borderId="2" xfId="0" applyFont="1" applyFill="1" applyBorder="1" applyAlignment="1">
      <alignment horizontal="left" vertical="top" wrapText="1"/>
    </xf>
    <xf numFmtId="0" fontId="13" fillId="15" borderId="19" xfId="0" applyFont="1" applyFill="1" applyBorder="1" applyAlignment="1">
      <alignment horizontal="center" vertical="center" wrapText="1"/>
    </xf>
    <xf numFmtId="0" fontId="13" fillId="15" borderId="59" xfId="0" applyFont="1" applyFill="1" applyBorder="1" applyAlignment="1">
      <alignment horizontal="center" vertical="center" wrapText="1"/>
    </xf>
    <xf numFmtId="0" fontId="13" fillId="15" borderId="3" xfId="0" applyFont="1" applyFill="1" applyBorder="1" applyAlignment="1" applyProtection="1">
      <alignment horizontal="center" vertical="center" wrapText="1"/>
      <protection locked="0"/>
    </xf>
    <xf numFmtId="0" fontId="13" fillId="15" borderId="4" xfId="0" applyFont="1" applyFill="1" applyBorder="1" applyAlignment="1" applyProtection="1">
      <alignment horizontal="center" vertical="center" wrapText="1"/>
      <protection locked="0"/>
    </xf>
    <xf numFmtId="0" fontId="13" fillId="15" borderId="16" xfId="0" applyFont="1" applyFill="1" applyBorder="1" applyAlignment="1" applyProtection="1">
      <alignment horizontal="center" vertical="center" wrapText="1"/>
      <protection locked="0"/>
    </xf>
    <xf numFmtId="0" fontId="13" fillId="15" borderId="0" xfId="0" applyFont="1" applyFill="1" applyBorder="1" applyAlignment="1">
      <alignment horizontal="center" vertical="center" wrapText="1"/>
    </xf>
    <xf numFmtId="0" fontId="13" fillId="15" borderId="10" xfId="0" applyFont="1" applyFill="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protection locked="0"/>
    </xf>
    <xf numFmtId="0" fontId="13" fillId="15" borderId="15" xfId="0" applyFont="1" applyFill="1" applyBorder="1" applyAlignment="1" applyProtection="1">
      <alignment horizontal="center" vertical="center" wrapText="1"/>
      <protection locked="0"/>
    </xf>
    <xf numFmtId="49" fontId="10" fillId="15" borderId="11" xfId="0" applyNumberFormat="1" applyFont="1" applyFill="1" applyBorder="1" applyAlignment="1">
      <alignment vertical="top" wrapText="1"/>
    </xf>
    <xf numFmtId="0" fontId="10" fillId="15" borderId="74" xfId="0" applyFont="1" applyFill="1" applyBorder="1" applyAlignment="1">
      <alignment vertical="top" wrapText="1"/>
    </xf>
    <xf numFmtId="0" fontId="13" fillId="15" borderId="74" xfId="0" applyFont="1" applyFill="1" applyBorder="1" applyAlignment="1">
      <alignment horizontal="center" vertical="center" wrapText="1"/>
    </xf>
    <xf numFmtId="0" fontId="13" fillId="15" borderId="73" xfId="0" applyFont="1" applyFill="1" applyBorder="1" applyAlignment="1">
      <alignment horizontal="center" vertical="center" wrapText="1"/>
    </xf>
    <xf numFmtId="0" fontId="13" fillId="15" borderId="23" xfId="0" applyFont="1" applyFill="1" applyBorder="1" applyAlignment="1">
      <alignment horizontal="center" vertical="center" wrapText="1"/>
    </xf>
    <xf numFmtId="0" fontId="13" fillId="15" borderId="11" xfId="0" applyFont="1" applyFill="1" applyBorder="1" applyAlignment="1" applyProtection="1">
      <alignment horizontal="center" vertical="center" wrapText="1"/>
      <protection locked="0"/>
    </xf>
    <xf numFmtId="0" fontId="13" fillId="15" borderId="74" xfId="0" applyFont="1" applyFill="1" applyBorder="1" applyAlignment="1" applyProtection="1">
      <alignment horizontal="center" vertical="center" wrapText="1"/>
      <protection locked="0"/>
    </xf>
    <xf numFmtId="0" fontId="13" fillId="15" borderId="73" xfId="0" applyFont="1" applyFill="1" applyBorder="1" applyAlignment="1" applyProtection="1">
      <alignment horizontal="center" vertical="center" wrapText="1"/>
      <protection locked="0"/>
    </xf>
    <xf numFmtId="49" fontId="10" fillId="15" borderId="90" xfId="0" applyNumberFormat="1" applyFont="1" applyFill="1" applyBorder="1" applyAlignment="1">
      <alignment horizontal="left" vertical="top" wrapText="1"/>
    </xf>
    <xf numFmtId="0" fontId="10" fillId="15" borderId="117" xfId="17" applyFont="1" applyFill="1" applyBorder="1" applyAlignment="1">
      <alignment vertical="top" wrapText="1"/>
    </xf>
    <xf numFmtId="0" fontId="13" fillId="15" borderId="117" xfId="17" applyFont="1" applyFill="1" applyBorder="1" applyAlignment="1">
      <alignment horizontal="center" vertical="center" wrapText="1"/>
    </xf>
    <xf numFmtId="0" fontId="13" fillId="15" borderId="118" xfId="17" applyFont="1" applyFill="1" applyBorder="1" applyAlignment="1">
      <alignment horizontal="center" vertical="center" wrapText="1"/>
    </xf>
    <xf numFmtId="0" fontId="13" fillId="15" borderId="112" xfId="0" applyFont="1" applyFill="1" applyBorder="1" applyAlignment="1">
      <alignment horizontal="center" vertical="center" wrapText="1"/>
    </xf>
    <xf numFmtId="0" fontId="13" fillId="15" borderId="111" xfId="0" applyFont="1" applyFill="1" applyBorder="1" applyAlignment="1">
      <alignment horizontal="center" vertical="center" wrapText="1"/>
    </xf>
    <xf numFmtId="0" fontId="10" fillId="15" borderId="121" xfId="17" applyFont="1" applyFill="1" applyBorder="1" applyAlignment="1">
      <alignment vertical="top" wrapText="1"/>
    </xf>
    <xf numFmtId="0" fontId="13" fillId="15" borderId="121" xfId="17" applyFont="1" applyFill="1" applyBorder="1" applyAlignment="1">
      <alignment horizontal="center" vertical="center" wrapText="1"/>
    </xf>
    <xf numFmtId="0" fontId="13" fillId="15" borderId="92" xfId="17" applyFont="1" applyFill="1" applyBorder="1" applyAlignment="1">
      <alignment horizontal="center" vertical="center" wrapText="1"/>
    </xf>
    <xf numFmtId="0" fontId="13" fillId="15" borderId="90" xfId="0" applyFont="1" applyFill="1" applyBorder="1" applyAlignment="1" applyProtection="1">
      <alignment horizontal="center" vertical="center" wrapText="1"/>
      <protection locked="0"/>
    </xf>
    <xf numFmtId="0" fontId="13" fillId="15" borderId="121" xfId="0" applyFont="1" applyFill="1" applyBorder="1" applyAlignment="1" applyProtection="1">
      <alignment horizontal="center" vertical="center" wrapText="1"/>
      <protection locked="0"/>
    </xf>
    <xf numFmtId="0" fontId="13" fillId="15" borderId="92" xfId="0" applyFont="1" applyFill="1" applyBorder="1" applyAlignment="1" applyProtection="1">
      <alignment horizontal="center" vertical="center" wrapText="1"/>
      <protection locked="0"/>
    </xf>
    <xf numFmtId="0" fontId="13" fillId="15" borderId="92" xfId="9" applyFont="1" applyFill="1" applyBorder="1" applyAlignment="1">
      <alignment horizontal="center" vertical="center" wrapText="1"/>
    </xf>
    <xf numFmtId="0" fontId="10" fillId="15" borderId="121" xfId="9" applyFont="1" applyFill="1" applyBorder="1" applyAlignment="1">
      <alignment horizontal="left" vertical="top" wrapText="1"/>
    </xf>
    <xf numFmtId="49" fontId="10" fillId="15" borderId="90" xfId="0" applyNumberFormat="1" applyFont="1" applyFill="1" applyBorder="1" applyAlignment="1">
      <alignment vertical="top" wrapText="1"/>
    </xf>
    <xf numFmtId="0" fontId="15" fillId="15" borderId="121" xfId="9" applyFont="1" applyFill="1" applyBorder="1" applyAlignment="1">
      <alignment horizontal="center" vertical="center" wrapText="1"/>
    </xf>
    <xf numFmtId="0" fontId="13" fillId="15" borderId="95" xfId="0" applyFont="1" applyFill="1" applyBorder="1" applyAlignment="1">
      <alignment horizontal="center" vertical="center" wrapText="1"/>
    </xf>
    <xf numFmtId="0" fontId="13" fillId="15" borderId="113" xfId="0" applyFont="1" applyFill="1" applyBorder="1" applyAlignment="1" applyProtection="1">
      <alignment horizontal="center" vertical="center" wrapText="1"/>
      <protection locked="0"/>
    </xf>
    <xf numFmtId="0" fontId="13" fillId="15" borderId="97" xfId="0" applyFont="1" applyFill="1" applyBorder="1" applyAlignment="1" applyProtection="1">
      <alignment horizontal="center" vertical="center" wrapText="1"/>
      <protection locked="0"/>
    </xf>
    <xf numFmtId="0" fontId="13" fillId="15" borderId="98" xfId="0" applyFont="1" applyFill="1" applyBorder="1" applyAlignment="1" applyProtection="1">
      <alignment horizontal="center" vertical="center" wrapText="1"/>
      <protection locked="0"/>
    </xf>
    <xf numFmtId="49" fontId="10" fillId="15" borderId="113" xfId="0" applyNumberFormat="1" applyFont="1" applyFill="1" applyBorder="1" applyAlignment="1">
      <alignment vertical="top" wrapText="1"/>
    </xf>
    <xf numFmtId="0" fontId="10" fillId="15" borderId="97" xfId="0" applyFont="1" applyFill="1" applyBorder="1" applyAlignment="1">
      <alignment vertical="top" wrapText="1"/>
    </xf>
    <xf numFmtId="0" fontId="15" fillId="15" borderId="97" xfId="0" applyFont="1" applyFill="1" applyBorder="1" applyAlignment="1">
      <alignment horizontal="center" vertical="center" wrapText="1"/>
    </xf>
    <xf numFmtId="0" fontId="13" fillId="15" borderId="97" xfId="0" applyFont="1" applyFill="1" applyBorder="1" applyAlignment="1">
      <alignment horizontal="center" vertical="center" wrapText="1"/>
    </xf>
    <xf numFmtId="0" fontId="13" fillId="15" borderId="98"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3" fillId="15" borderId="21" xfId="0" applyFont="1" applyFill="1" applyBorder="1" applyAlignment="1" applyProtection="1">
      <alignment horizontal="center" vertical="center" wrapText="1"/>
      <protection locked="0"/>
    </xf>
    <xf numFmtId="0" fontId="13" fillId="15" borderId="7" xfId="0" applyFont="1" applyFill="1" applyBorder="1" applyAlignment="1" applyProtection="1">
      <alignment horizontal="center" vertical="center" wrapText="1"/>
      <protection locked="0"/>
    </xf>
    <xf numFmtId="0" fontId="13" fillId="15" borderId="17" xfId="0" applyFont="1" applyFill="1" applyBorder="1" applyAlignment="1" applyProtection="1">
      <alignment horizontal="center" vertical="center" wrapText="1"/>
      <protection locked="0"/>
    </xf>
    <xf numFmtId="0" fontId="13" fillId="15" borderId="76" xfId="0" applyFont="1" applyFill="1" applyBorder="1" applyAlignment="1">
      <alignment horizontal="center" vertical="center" wrapText="1"/>
    </xf>
    <xf numFmtId="0" fontId="13" fillId="15" borderId="39" xfId="0" applyFont="1" applyFill="1" applyBorder="1" applyAlignment="1" applyProtection="1">
      <alignment horizontal="center" vertical="center" wrapText="1"/>
      <protection locked="0"/>
    </xf>
    <xf numFmtId="0" fontId="13" fillId="15" borderId="26" xfId="0" applyFont="1" applyFill="1" applyBorder="1" applyAlignment="1" applyProtection="1">
      <alignment horizontal="center" vertical="center" wrapText="1"/>
      <protection locked="0"/>
    </xf>
    <xf numFmtId="0" fontId="13" fillId="15" borderId="27" xfId="0" applyFont="1" applyFill="1" applyBorder="1" applyAlignment="1" applyProtection="1">
      <alignment horizontal="center" vertical="center" wrapText="1"/>
      <protection locked="0"/>
    </xf>
    <xf numFmtId="0" fontId="13" fillId="15" borderId="75" xfId="0" applyFont="1" applyFill="1" applyBorder="1" applyAlignment="1">
      <alignment horizontal="center" vertical="center" wrapText="1"/>
    </xf>
    <xf numFmtId="0" fontId="13" fillId="15" borderId="62" xfId="0" applyFont="1" applyFill="1" applyBorder="1" applyAlignment="1">
      <alignment horizontal="center" vertical="center" wrapText="1"/>
    </xf>
    <xf numFmtId="49" fontId="10" fillId="15" borderId="26" xfId="0" applyNumberFormat="1" applyFont="1" applyFill="1" applyBorder="1" applyAlignment="1">
      <alignment vertical="top" wrapText="1"/>
    </xf>
    <xf numFmtId="0" fontId="13" fillId="15" borderId="91" xfId="0" applyFont="1" applyFill="1" applyBorder="1" applyAlignment="1" applyProtection="1">
      <alignment horizontal="center" vertical="center" wrapText="1"/>
      <protection locked="0"/>
    </xf>
    <xf numFmtId="0" fontId="15" fillId="15" borderId="4" xfId="0" applyFont="1" applyFill="1" applyBorder="1" applyAlignment="1">
      <alignment horizontal="center" vertical="center" wrapText="1"/>
    </xf>
    <xf numFmtId="0" fontId="13" fillId="15" borderId="91" xfId="0" applyFont="1" applyFill="1" applyBorder="1" applyAlignment="1">
      <alignment horizontal="center" vertical="center" wrapText="1"/>
    </xf>
    <xf numFmtId="0" fontId="13" fillId="15" borderId="118" xfId="9" applyFont="1" applyFill="1" applyBorder="1" applyAlignment="1">
      <alignment horizontal="center" vertical="center" wrapText="1"/>
    </xf>
    <xf numFmtId="49" fontId="10" fillId="13" borderId="133" xfId="0" applyNumberFormat="1" applyFont="1" applyFill="1" applyBorder="1" applyAlignment="1">
      <alignment vertical="top" wrapText="1"/>
    </xf>
    <xf numFmtId="0" fontId="10" fillId="13" borderId="88" xfId="9" applyFont="1" applyFill="1" applyBorder="1" applyAlignment="1">
      <alignment horizontal="left" vertical="top" wrapText="1"/>
    </xf>
    <xf numFmtId="0" fontId="13" fillId="13" borderId="88" xfId="9" applyFont="1" applyFill="1" applyBorder="1" applyAlignment="1">
      <alignment horizontal="center" vertical="center" wrapText="1"/>
    </xf>
    <xf numFmtId="0" fontId="13" fillId="13" borderId="89" xfId="9"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3" fillId="13" borderId="87" xfId="0" applyFont="1" applyFill="1" applyBorder="1" applyAlignment="1" applyProtection="1">
      <alignment horizontal="center" vertical="center" wrapText="1"/>
      <protection locked="0"/>
    </xf>
    <xf numFmtId="0" fontId="13" fillId="13" borderId="88" xfId="0" applyFont="1" applyFill="1" applyBorder="1" applyAlignment="1" applyProtection="1">
      <alignment horizontal="center" vertical="center" wrapText="1"/>
      <protection locked="0"/>
    </xf>
    <xf numFmtId="0" fontId="13" fillId="13" borderId="89" xfId="0" applyFont="1" applyFill="1" applyBorder="1" applyAlignment="1" applyProtection="1">
      <alignment horizontal="center" vertical="center" wrapText="1"/>
      <protection locked="0"/>
    </xf>
    <xf numFmtId="0" fontId="13" fillId="9" borderId="18" xfId="0" applyFont="1" applyFill="1" applyBorder="1" applyAlignment="1">
      <alignment horizontal="center" vertical="center" wrapText="1"/>
    </xf>
    <xf numFmtId="0" fontId="10" fillId="9" borderId="1" xfId="0" applyFont="1" applyFill="1" applyBorder="1" applyAlignment="1">
      <alignment wrapText="1"/>
    </xf>
    <xf numFmtId="0" fontId="12" fillId="9" borderId="1" xfId="0" applyFont="1" applyFill="1" applyBorder="1" applyAlignment="1">
      <alignment wrapText="1"/>
    </xf>
    <xf numFmtId="9" fontId="13" fillId="0" borderId="0" xfId="0" applyNumberFormat="1" applyFont="1" applyAlignment="1">
      <alignment horizontal="center" vertical="center" wrapText="1"/>
    </xf>
    <xf numFmtId="49" fontId="7" fillId="0" borderId="121" xfId="2" applyNumberFormat="1" applyFont="1" applyFill="1" applyBorder="1" applyAlignment="1">
      <alignment horizontal="center" vertical="center"/>
    </xf>
    <xf numFmtId="49" fontId="7" fillId="15" borderId="91" xfId="2" applyNumberFormat="1" applyFont="1" applyFill="1" applyBorder="1" applyAlignment="1">
      <alignment horizontal="center" vertical="center"/>
    </xf>
    <xf numFmtId="0" fontId="7" fillId="15" borderId="91" xfId="2" applyFill="1" applyBorder="1"/>
    <xf numFmtId="49" fontId="7" fillId="15" borderId="88" xfId="2" applyNumberFormat="1" applyFont="1" applyFill="1" applyBorder="1" applyAlignment="1">
      <alignment horizontal="center" vertical="center"/>
    </xf>
    <xf numFmtId="0" fontId="7" fillId="15" borderId="88" xfId="2" applyFill="1" applyBorder="1"/>
    <xf numFmtId="49" fontId="7" fillId="15" borderId="105" xfId="2" applyNumberFormat="1" applyFont="1" applyFill="1" applyBorder="1" applyAlignment="1">
      <alignment horizontal="center" vertical="center"/>
    </xf>
    <xf numFmtId="49" fontId="7" fillId="4" borderId="91" xfId="2" applyNumberFormat="1" applyFont="1" applyFill="1" applyBorder="1" applyAlignment="1">
      <alignment horizontal="center" vertical="center"/>
    </xf>
    <xf numFmtId="0" fontId="7" fillId="4" borderId="91" xfId="2" applyFill="1" applyBorder="1"/>
    <xf numFmtId="49" fontId="51" fillId="15" borderId="91" xfId="2" applyNumberFormat="1" applyFont="1" applyFill="1" applyBorder="1" applyAlignment="1">
      <alignment horizontal="center" vertical="center"/>
    </xf>
    <xf numFmtId="49" fontId="0" fillId="15" borderId="91" xfId="2" applyNumberFormat="1" applyFont="1" applyFill="1" applyBorder="1" applyAlignment="1">
      <alignment horizontal="center" vertical="center"/>
    </xf>
    <xf numFmtId="0" fontId="35" fillId="9" borderId="65" xfId="0" applyFont="1" applyFill="1" applyBorder="1" applyAlignment="1" applyProtection="1">
      <alignment horizontal="center" vertical="center" wrapText="1"/>
      <protection locked="0"/>
    </xf>
    <xf numFmtId="0" fontId="35" fillId="9" borderId="80" xfId="0" applyFont="1" applyFill="1" applyBorder="1" applyAlignment="1" applyProtection="1">
      <alignment horizontal="center" vertical="center" wrapText="1"/>
      <protection locked="0"/>
    </xf>
    <xf numFmtId="0" fontId="35" fillId="9" borderId="81" xfId="0" applyFont="1" applyFill="1" applyBorder="1" applyAlignment="1" applyProtection="1">
      <alignment horizontal="center" vertical="center" wrapText="1"/>
      <protection locked="0"/>
    </xf>
    <xf numFmtId="0" fontId="10" fillId="15" borderId="108" xfId="0" applyFont="1" applyFill="1" applyBorder="1" applyAlignment="1" applyProtection="1">
      <alignment horizontal="center" vertical="center" wrapText="1"/>
      <protection locked="0"/>
    </xf>
    <xf numFmtId="0" fontId="10" fillId="15" borderId="109" xfId="0" applyFont="1" applyFill="1" applyBorder="1" applyAlignment="1" applyProtection="1">
      <alignment horizontal="center" vertical="center" wrapText="1"/>
      <protection locked="0"/>
    </xf>
    <xf numFmtId="0" fontId="10" fillId="15" borderId="110" xfId="0" applyFont="1" applyFill="1" applyBorder="1" applyAlignment="1" applyProtection="1">
      <alignment horizontal="center" vertical="center" wrapText="1"/>
      <protection locked="0"/>
    </xf>
    <xf numFmtId="0" fontId="10" fillId="15" borderId="90" xfId="0" applyFont="1" applyFill="1" applyBorder="1" applyAlignment="1" applyProtection="1">
      <alignment horizontal="center" vertical="center" wrapText="1"/>
      <protection locked="0"/>
    </xf>
    <xf numFmtId="0" fontId="10" fillId="15" borderId="121" xfId="0" applyFont="1" applyFill="1" applyBorder="1" applyAlignment="1" applyProtection="1">
      <alignment horizontal="center" vertical="center" wrapText="1"/>
      <protection locked="0"/>
    </xf>
    <xf numFmtId="0" fontId="10" fillId="15" borderId="92" xfId="0" applyFont="1" applyFill="1" applyBorder="1" applyAlignment="1" applyProtection="1">
      <alignment horizontal="center" vertical="center" wrapText="1"/>
      <protection locked="0"/>
    </xf>
    <xf numFmtId="0" fontId="10" fillId="15" borderId="124" xfId="0" applyFont="1" applyFill="1" applyBorder="1" applyAlignment="1" applyProtection="1">
      <alignment horizontal="center" vertical="center" wrapText="1"/>
      <protection locked="0"/>
    </xf>
    <xf numFmtId="0" fontId="10" fillId="15" borderId="10" xfId="0" applyFont="1" applyFill="1" applyBorder="1" applyAlignment="1" applyProtection="1">
      <alignment horizontal="center" vertical="center" wrapText="1"/>
      <protection locked="0"/>
    </xf>
    <xf numFmtId="0" fontId="10" fillId="15" borderId="2" xfId="0" applyFont="1" applyFill="1" applyBorder="1" applyAlignment="1" applyProtection="1">
      <alignment horizontal="center" vertical="center" wrapText="1"/>
      <protection locked="0"/>
    </xf>
    <xf numFmtId="0" fontId="10" fillId="15" borderId="15" xfId="0" applyFont="1" applyFill="1" applyBorder="1" applyAlignment="1" applyProtection="1">
      <alignment horizontal="center" vertical="center" wrapText="1"/>
      <protection locked="0"/>
    </xf>
    <xf numFmtId="0" fontId="13" fillId="9" borderId="37" xfId="0" applyFont="1" applyFill="1" applyBorder="1" applyAlignment="1" applyProtection="1">
      <alignment horizontal="center" vertical="center" wrapText="1"/>
      <protection locked="0"/>
    </xf>
    <xf numFmtId="0" fontId="13" fillId="9" borderId="54" xfId="0" applyFont="1" applyFill="1" applyBorder="1" applyAlignment="1" applyProtection="1">
      <alignment horizontal="center" vertical="center" wrapText="1"/>
      <protection locked="0"/>
    </xf>
    <xf numFmtId="0" fontId="13" fillId="9" borderId="55" xfId="0" applyFont="1" applyFill="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0" xfId="0" applyFont="1" applyFill="1" applyBorder="1" applyAlignment="1" applyProtection="1">
      <alignment horizontal="center" vertical="center" wrapText="1"/>
      <protection locked="0"/>
    </xf>
    <xf numFmtId="0" fontId="13" fillId="9" borderId="53" xfId="0" applyFont="1" applyFill="1" applyBorder="1" applyAlignment="1" applyProtection="1">
      <alignment horizontal="center" vertical="center" wrapText="1"/>
      <protection locked="0"/>
    </xf>
    <xf numFmtId="0" fontId="13" fillId="9" borderId="36"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wrapText="1"/>
      <protection locked="0"/>
    </xf>
    <xf numFmtId="0" fontId="13" fillId="9" borderId="14" xfId="0" applyFont="1" applyFill="1" applyBorder="1" applyAlignment="1" applyProtection="1">
      <alignment horizontal="center" vertical="center" wrapText="1"/>
      <protection locked="0"/>
    </xf>
    <xf numFmtId="0" fontId="10" fillId="15" borderId="11" xfId="0" applyFont="1" applyFill="1" applyBorder="1" applyAlignment="1" applyProtection="1">
      <alignment horizontal="center" vertical="center" wrapText="1"/>
      <protection locked="0"/>
    </xf>
    <xf numFmtId="0" fontId="10" fillId="15" borderId="74" xfId="0" applyFont="1" applyFill="1" applyBorder="1" applyAlignment="1" applyProtection="1">
      <alignment horizontal="center" vertical="center" wrapText="1"/>
      <protection locked="0"/>
    </xf>
    <xf numFmtId="0" fontId="10" fillId="15" borderId="98" xfId="0" applyFont="1" applyFill="1" applyBorder="1" applyAlignment="1" applyProtection="1">
      <alignment horizontal="center" vertical="center" wrapText="1"/>
      <protection locked="0"/>
    </xf>
    <xf numFmtId="0" fontId="10" fillId="15" borderId="125" xfId="0" applyFont="1" applyFill="1" applyBorder="1" applyAlignment="1" applyProtection="1">
      <alignment horizontal="center" vertical="center" wrapText="1"/>
      <protection locked="0"/>
    </xf>
    <xf numFmtId="0" fontId="10" fillId="13" borderId="109" xfId="0" applyFont="1" applyFill="1" applyBorder="1" applyAlignment="1" applyProtection="1">
      <alignment horizontal="center" vertical="center" wrapText="1"/>
      <protection locked="0"/>
    </xf>
    <xf numFmtId="0" fontId="10" fillId="13" borderId="11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0" fillId="13" borderId="90" xfId="0" applyFont="1" applyFill="1" applyBorder="1" applyAlignment="1" applyProtection="1">
      <alignment horizontal="center" vertical="center" wrapText="1"/>
      <protection locked="0"/>
    </xf>
    <xf numFmtId="0" fontId="10" fillId="13" borderId="121" xfId="0" applyFont="1" applyFill="1" applyBorder="1" applyAlignment="1" applyProtection="1">
      <alignment horizontal="center" vertical="center" wrapText="1"/>
      <protection locked="0"/>
    </xf>
    <xf numFmtId="0" fontId="10" fillId="13" borderId="92" xfId="0" applyFont="1" applyFill="1" applyBorder="1" applyAlignment="1" applyProtection="1">
      <alignment horizontal="center" vertical="center" wrapText="1"/>
      <protection locked="0"/>
    </xf>
    <xf numFmtId="0" fontId="10" fillId="13" borderId="10" xfId="0" applyFont="1" applyFill="1" applyBorder="1" applyAlignment="1" applyProtection="1">
      <alignment horizontal="center" vertical="center" wrapText="1"/>
      <protection locked="0"/>
    </xf>
    <xf numFmtId="0" fontId="10" fillId="13" borderId="2" xfId="0" applyFont="1" applyFill="1" applyBorder="1" applyAlignment="1" applyProtection="1">
      <alignment horizontal="center" vertical="center" wrapText="1"/>
      <protection locked="0"/>
    </xf>
    <xf numFmtId="0" fontId="10" fillId="13" borderId="1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0" fillId="13" borderId="124"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35" fillId="9" borderId="11" xfId="0" applyFont="1" applyFill="1" applyBorder="1" applyAlignment="1" applyProtection="1">
      <alignment horizontal="center" vertical="center" wrapText="1"/>
      <protection locked="0"/>
    </xf>
    <xf numFmtId="0" fontId="35" fillId="9" borderId="74" xfId="0" applyFont="1" applyFill="1" applyBorder="1" applyAlignment="1" applyProtection="1">
      <alignment horizontal="center" vertical="center" wrapText="1"/>
      <protection locked="0"/>
    </xf>
    <xf numFmtId="0" fontId="35" fillId="9" borderId="7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3" fillId="12" borderId="2" xfId="0" applyFont="1" applyFill="1" applyBorder="1" applyAlignment="1" applyProtection="1">
      <alignment horizontal="center" vertical="center" wrapText="1"/>
      <protection locked="0"/>
    </xf>
    <xf numFmtId="0" fontId="10" fillId="13" borderId="103" xfId="0" applyFont="1" applyFill="1" applyBorder="1" applyAlignment="1" applyProtection="1">
      <alignment horizontal="center" vertical="center" wrapText="1"/>
      <protection locked="0"/>
    </xf>
    <xf numFmtId="0" fontId="10" fillId="13" borderId="97" xfId="0" applyFont="1" applyFill="1" applyBorder="1" applyAlignment="1" applyProtection="1">
      <alignment horizontal="center" vertical="center" wrapText="1"/>
      <protection locked="0"/>
    </xf>
    <xf numFmtId="0" fontId="10" fillId="13" borderId="98" xfId="0" applyFont="1" applyFill="1" applyBorder="1" applyAlignment="1" applyProtection="1">
      <alignment horizontal="center" vertical="center" wrapText="1"/>
      <protection locked="0"/>
    </xf>
    <xf numFmtId="0" fontId="10" fillId="13" borderId="91" xfId="0" applyFont="1" applyFill="1" applyBorder="1" applyAlignment="1" applyProtection="1">
      <alignment horizontal="center" vertical="center" wrapText="1"/>
      <protection locked="0"/>
    </xf>
    <xf numFmtId="0" fontId="13" fillId="15" borderId="107" xfId="0" applyFont="1" applyFill="1" applyBorder="1" applyAlignment="1">
      <alignment horizontal="center" vertical="center" wrapText="1"/>
    </xf>
    <xf numFmtId="0" fontId="13" fillId="15" borderId="55" xfId="0" applyFont="1" applyFill="1" applyBorder="1" applyAlignment="1">
      <alignment horizontal="center" vertical="center" wrapText="1"/>
    </xf>
    <xf numFmtId="1" fontId="11" fillId="7" borderId="36" xfId="0" applyNumberFormat="1" applyFont="1" applyFill="1" applyBorder="1" applyAlignment="1">
      <alignment horizontal="center" vertical="center" wrapText="1"/>
    </xf>
    <xf numFmtId="1" fontId="11" fillId="7" borderId="1" xfId="0" applyNumberFormat="1" applyFont="1" applyFill="1" applyBorder="1" applyAlignment="1">
      <alignment horizontal="center" vertical="center" wrapText="1"/>
    </xf>
    <xf numFmtId="0" fontId="13" fillId="0" borderId="39"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48" fillId="3" borderId="122" xfId="0" applyFont="1" applyFill="1" applyBorder="1" applyAlignment="1">
      <alignment horizontal="left" vertical="center" wrapText="1"/>
    </xf>
    <xf numFmtId="0" fontId="48" fillId="3" borderId="123" xfId="0" applyFont="1" applyFill="1" applyBorder="1" applyAlignment="1">
      <alignment horizontal="left" vertical="center" wrapText="1"/>
    </xf>
    <xf numFmtId="0" fontId="48" fillId="3" borderId="38" xfId="0" applyFont="1" applyFill="1" applyBorder="1" applyAlignment="1">
      <alignment horizontal="left" vertical="center" wrapText="1"/>
    </xf>
    <xf numFmtId="0" fontId="48" fillId="3" borderId="24" xfId="0" applyFont="1" applyFill="1" applyBorder="1" applyAlignment="1">
      <alignment horizontal="left" vertical="center" wrapText="1"/>
    </xf>
    <xf numFmtId="0" fontId="12" fillId="9" borderId="36" xfId="0" applyFont="1" applyFill="1" applyBorder="1" applyAlignment="1">
      <alignment horizontal="left" wrapText="1"/>
    </xf>
    <xf numFmtId="0" fontId="12" fillId="9" borderId="1" xfId="0" applyFont="1" applyFill="1" applyBorder="1" applyAlignment="1">
      <alignment horizontal="left" wrapText="1"/>
    </xf>
    <xf numFmtId="0" fontId="12" fillId="9" borderId="37"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38"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36"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3" fillId="0" borderId="60" xfId="0" applyFont="1" applyFill="1" applyBorder="1" applyAlignment="1" applyProtection="1">
      <alignment horizontal="center" vertical="center" wrapText="1"/>
      <protection locked="0"/>
    </xf>
    <xf numFmtId="0" fontId="13" fillId="0" borderId="64"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wrapText="1"/>
      <protection locked="0"/>
    </xf>
    <xf numFmtId="1" fontId="11" fillId="6" borderId="1" xfId="0" applyNumberFormat="1" applyFont="1" applyFill="1" applyBorder="1" applyAlignment="1">
      <alignment horizontal="center" vertical="center" wrapText="1"/>
    </xf>
    <xf numFmtId="1" fontId="11" fillId="6" borderId="36" xfId="0" applyNumberFormat="1" applyFont="1" applyFill="1" applyBorder="1" applyAlignment="1">
      <alignment horizontal="center" vertical="center" wrapText="1"/>
    </xf>
    <xf numFmtId="0" fontId="48" fillId="2" borderId="122" xfId="0" applyFont="1" applyFill="1" applyBorder="1" applyAlignment="1">
      <alignment horizontal="left" vertical="center" wrapText="1"/>
    </xf>
    <xf numFmtId="0" fontId="48" fillId="2" borderId="123" xfId="0" applyFont="1" applyFill="1" applyBorder="1" applyAlignment="1">
      <alignment horizontal="left" vertical="center" wrapText="1"/>
    </xf>
    <xf numFmtId="0" fontId="48" fillId="2" borderId="6"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13" fillId="0" borderId="60"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62" xfId="0" applyFont="1" applyFill="1" applyBorder="1" applyAlignment="1">
      <alignment horizontal="center" vertical="center" wrapText="1"/>
    </xf>
    <xf numFmtId="1" fontId="49" fillId="6" borderId="1" xfId="0" applyNumberFormat="1" applyFont="1" applyFill="1" applyBorder="1" applyAlignment="1">
      <alignment horizontal="center" vertical="center" wrapText="1"/>
    </xf>
    <xf numFmtId="1" fontId="49" fillId="6" borderId="36" xfId="0" applyNumberFormat="1" applyFont="1" applyFill="1" applyBorder="1" applyAlignment="1">
      <alignment horizontal="center" vertical="center" wrapText="1"/>
    </xf>
    <xf numFmtId="0" fontId="48" fillId="2" borderId="90" xfId="0" applyFont="1" applyFill="1" applyBorder="1" applyAlignment="1" applyProtection="1">
      <alignment horizontal="left" vertical="center" wrapText="1"/>
      <protection locked="0"/>
    </xf>
    <xf numFmtId="0" fontId="48" fillId="2" borderId="121" xfId="0" applyFont="1" applyFill="1" applyBorder="1" applyAlignment="1" applyProtection="1">
      <alignment horizontal="left" vertical="center" wrapText="1"/>
      <protection locked="0"/>
    </xf>
    <xf numFmtId="0" fontId="48" fillId="2" borderId="113" xfId="0" applyFont="1" applyFill="1" applyBorder="1" applyAlignment="1" applyProtection="1">
      <alignment horizontal="left" vertical="center" wrapText="1"/>
      <protection locked="0"/>
    </xf>
    <xf numFmtId="0" fontId="48" fillId="2" borderId="97" xfId="0" applyFont="1" applyFill="1" applyBorder="1" applyAlignment="1" applyProtection="1">
      <alignment horizontal="left" vertical="center" wrapText="1"/>
      <protection locked="0"/>
    </xf>
    <xf numFmtId="0" fontId="48" fillId="2" borderId="90" xfId="0" applyFont="1" applyFill="1" applyBorder="1" applyAlignment="1">
      <alignment horizontal="left" vertical="center" wrapText="1"/>
    </xf>
    <xf numFmtId="0" fontId="48" fillId="2" borderId="121" xfId="0" applyFont="1" applyFill="1" applyBorder="1" applyAlignment="1">
      <alignment horizontal="left" vertical="center" wrapText="1"/>
    </xf>
    <xf numFmtId="0" fontId="48" fillId="2" borderId="113" xfId="0" applyFont="1" applyFill="1" applyBorder="1" applyAlignment="1">
      <alignment horizontal="left" vertical="center" wrapText="1"/>
    </xf>
    <xf numFmtId="0" fontId="48" fillId="2" borderId="97" xfId="0" applyFont="1" applyFill="1" applyBorder="1" applyAlignment="1">
      <alignment horizontal="left" vertical="center" wrapText="1"/>
    </xf>
    <xf numFmtId="0" fontId="48" fillId="3" borderId="90" xfId="0" applyFont="1" applyFill="1" applyBorder="1" applyAlignment="1">
      <alignment horizontal="left" vertical="center" wrapText="1"/>
    </xf>
    <xf numFmtId="0" fontId="48" fillId="3" borderId="121" xfId="0" applyFont="1" applyFill="1" applyBorder="1" applyAlignment="1">
      <alignment horizontal="left" vertical="center" wrapText="1"/>
    </xf>
    <xf numFmtId="0" fontId="48" fillId="3" borderId="113" xfId="0" applyFont="1" applyFill="1" applyBorder="1" applyAlignment="1">
      <alignment horizontal="left" vertical="center" wrapText="1"/>
    </xf>
    <xf numFmtId="0" fontId="48" fillId="3" borderId="97" xfId="0" applyFont="1" applyFill="1" applyBorder="1" applyAlignment="1">
      <alignment horizontal="left" vertical="center" wrapText="1"/>
    </xf>
    <xf numFmtId="0" fontId="13" fillId="0" borderId="60" xfId="0" applyFont="1" applyFill="1" applyBorder="1" applyAlignment="1">
      <alignment horizontal="center" wrapText="1"/>
    </xf>
    <xf numFmtId="0" fontId="13" fillId="0" borderId="64" xfId="0" applyFont="1" applyFill="1" applyBorder="1" applyAlignment="1">
      <alignment horizontal="center" wrapText="1"/>
    </xf>
    <xf numFmtId="0" fontId="13" fillId="0" borderId="62" xfId="0" applyFont="1" applyFill="1" applyBorder="1" applyAlignment="1">
      <alignment horizontal="center" wrapText="1"/>
    </xf>
    <xf numFmtId="0" fontId="13" fillId="0" borderId="116" xfId="0" applyFont="1" applyFill="1" applyBorder="1" applyAlignment="1">
      <alignment horizontal="center" vertical="center" wrapText="1"/>
    </xf>
    <xf numFmtId="0" fontId="13" fillId="0" borderId="111" xfId="0" applyFont="1" applyFill="1" applyBorder="1" applyAlignment="1">
      <alignment horizontal="center" vertical="center" wrapText="1"/>
    </xf>
    <xf numFmtId="0" fontId="10" fillId="0" borderId="60" xfId="2" applyFont="1" applyFill="1" applyBorder="1" applyAlignment="1">
      <alignment horizontal="center" vertical="center"/>
    </xf>
    <xf numFmtId="0" fontId="10" fillId="0" borderId="64" xfId="2" applyFont="1" applyFill="1" applyBorder="1" applyAlignment="1">
      <alignment horizontal="center" vertical="center"/>
    </xf>
    <xf numFmtId="0" fontId="10" fillId="0" borderId="86" xfId="2" applyFont="1" applyFill="1" applyBorder="1" applyAlignment="1">
      <alignment horizontal="center" vertical="center"/>
    </xf>
    <xf numFmtId="0" fontId="39" fillId="11" borderId="36" xfId="2" applyFont="1" applyFill="1" applyBorder="1" applyAlignment="1">
      <alignment horizontal="left" vertical="center" wrapText="1"/>
    </xf>
    <xf numFmtId="0" fontId="38" fillId="11" borderId="1" xfId="2" applyFont="1" applyFill="1" applyBorder="1" applyAlignment="1">
      <alignment horizontal="left" vertical="center" wrapText="1"/>
    </xf>
    <xf numFmtId="0" fontId="38" fillId="11" borderId="14" xfId="2" applyFont="1" applyFill="1" applyBorder="1" applyAlignment="1">
      <alignment horizontal="left" vertical="center" wrapText="1"/>
    </xf>
    <xf numFmtId="1" fontId="11" fillId="6" borderId="1" xfId="2" applyNumberFormat="1" applyFont="1" applyFill="1" applyBorder="1" applyAlignment="1">
      <alignment horizontal="center" vertical="center" wrapText="1"/>
    </xf>
    <xf numFmtId="1" fontId="11" fillId="6" borderId="36" xfId="2" applyNumberFormat="1" applyFont="1" applyFill="1" applyBorder="1" applyAlignment="1">
      <alignment horizontal="center" vertical="center" wrapText="1"/>
    </xf>
    <xf numFmtId="0" fontId="8" fillId="2" borderId="90" xfId="2" applyFont="1" applyFill="1" applyBorder="1" applyAlignment="1">
      <alignment horizontal="left" vertical="center" wrapText="1"/>
    </xf>
    <xf numFmtId="0" fontId="8" fillId="2" borderId="121" xfId="2" applyFont="1" applyFill="1" applyBorder="1" applyAlignment="1">
      <alignment horizontal="left" vertical="center" wrapText="1"/>
    </xf>
    <xf numFmtId="0" fontId="8" fillId="2" borderId="113" xfId="2" applyFont="1" applyFill="1" applyBorder="1" applyAlignment="1">
      <alignment horizontal="left" vertical="center" wrapText="1"/>
    </xf>
    <xf numFmtId="0" fontId="8" fillId="2" borderId="97" xfId="2" applyFont="1" applyFill="1" applyBorder="1" applyAlignment="1">
      <alignment horizontal="left" vertical="center" wrapText="1"/>
    </xf>
    <xf numFmtId="0" fontId="13" fillId="0" borderId="116"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111" xfId="0" applyFont="1" applyFill="1" applyBorder="1" applyAlignment="1" applyProtection="1">
      <alignment horizontal="center" vertical="center" wrapText="1"/>
    </xf>
    <xf numFmtId="0" fontId="12" fillId="9" borderId="36" xfId="0" applyFont="1" applyFill="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48" fillId="2" borderId="122" xfId="0" applyFont="1" applyFill="1" applyBorder="1" applyAlignment="1" applyProtection="1">
      <alignment horizontal="left" vertical="center" wrapText="1"/>
    </xf>
    <xf numFmtId="0" fontId="48" fillId="2" borderId="106"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48" fillId="2" borderId="132" xfId="0" applyFont="1" applyFill="1" applyBorder="1" applyAlignment="1" applyProtection="1">
      <alignment horizontal="left" vertical="center" wrapText="1"/>
    </xf>
    <xf numFmtId="0" fontId="31" fillId="9" borderId="54" xfId="0" applyFont="1" applyFill="1" applyBorder="1" applyAlignment="1">
      <alignment horizontal="center"/>
    </xf>
    <xf numFmtId="0" fontId="0" fillId="0" borderId="0" xfId="0" applyAlignment="1">
      <alignment horizontal="left" vertical="top"/>
    </xf>
    <xf numFmtId="0" fontId="22" fillId="0" borderId="120" xfId="2" applyFont="1" applyBorder="1" applyAlignment="1">
      <alignment horizontal="left" textRotation="90"/>
    </xf>
    <xf numFmtId="0" fontId="22" fillId="0" borderId="90" xfId="2" applyFont="1" applyBorder="1" applyAlignment="1">
      <alignment horizontal="left" textRotation="90"/>
    </xf>
    <xf numFmtId="0" fontId="22" fillId="0" borderId="113" xfId="2" applyFont="1" applyBorder="1" applyAlignment="1">
      <alignment horizontal="left" textRotation="90"/>
    </xf>
    <xf numFmtId="0" fontId="22" fillId="0" borderId="118" xfId="2" applyFont="1" applyBorder="1" applyAlignment="1">
      <alignment horizontal="left" textRotation="90"/>
    </xf>
    <xf numFmtId="0" fontId="22" fillId="0" borderId="92" xfId="2" applyFont="1" applyBorder="1" applyAlignment="1">
      <alignment horizontal="left" textRotation="90"/>
    </xf>
    <xf numFmtId="0" fontId="22" fillId="0" borderId="98" xfId="2" applyFont="1" applyBorder="1" applyAlignment="1">
      <alignment horizontal="left" textRotation="90"/>
    </xf>
    <xf numFmtId="49" fontId="22" fillId="0" borderId="37" xfId="2" applyNumberFormat="1" applyFont="1" applyBorder="1" applyAlignment="1">
      <alignment horizontal="center" vertical="center"/>
    </xf>
    <xf numFmtId="49" fontId="22" fillId="0" borderId="55" xfId="2" applyNumberFormat="1" applyFont="1" applyBorder="1" applyAlignment="1">
      <alignment horizontal="center" vertical="center"/>
    </xf>
    <xf numFmtId="49" fontId="22" fillId="0" borderId="6" xfId="2" applyNumberFormat="1" applyFont="1" applyBorder="1" applyAlignment="1">
      <alignment horizontal="center" vertical="center"/>
    </xf>
    <xf numFmtId="49" fontId="22" fillId="0" borderId="53" xfId="2" applyNumberFormat="1" applyFont="1" applyBorder="1" applyAlignment="1">
      <alignment horizontal="center" vertical="center"/>
    </xf>
    <xf numFmtId="0" fontId="22" fillId="0" borderId="6" xfId="2" applyFont="1" applyBorder="1" applyAlignment="1">
      <alignment horizontal="center"/>
    </xf>
    <xf numFmtId="0" fontId="22" fillId="0" borderId="53" xfId="2" applyFont="1" applyBorder="1" applyAlignment="1">
      <alignment horizontal="center"/>
    </xf>
    <xf numFmtId="49" fontId="31" fillId="9" borderId="13" xfId="0" applyNumberFormat="1" applyFont="1" applyFill="1" applyBorder="1" applyAlignment="1">
      <alignment horizontal="center" vertical="center"/>
    </xf>
    <xf numFmtId="49" fontId="31" fillId="9" borderId="58" xfId="0" applyNumberFormat="1" applyFont="1" applyFill="1" applyBorder="1" applyAlignment="1">
      <alignment horizontal="center" vertical="center"/>
    </xf>
    <xf numFmtId="49" fontId="31" fillId="9" borderId="8" xfId="0" applyNumberFormat="1" applyFont="1" applyFill="1" applyBorder="1" applyAlignment="1">
      <alignment horizontal="center" vertical="center"/>
    </xf>
    <xf numFmtId="49" fontId="31" fillId="9" borderId="57" xfId="0" applyNumberFormat="1" applyFont="1" applyFill="1" applyBorder="1" applyAlignment="1">
      <alignment horizontal="center" vertical="center"/>
    </xf>
    <xf numFmtId="49" fontId="31" fillId="9" borderId="105" xfId="0" applyNumberFormat="1" applyFont="1" applyFill="1" applyBorder="1" applyAlignment="1">
      <alignment horizontal="center" vertical="center" wrapText="1"/>
    </xf>
    <xf numFmtId="49" fontId="31" fillId="9" borderId="106" xfId="0" applyNumberFormat="1" applyFont="1" applyFill="1" applyBorder="1" applyAlignment="1">
      <alignment horizontal="center" vertical="center" wrapText="1"/>
    </xf>
    <xf numFmtId="49" fontId="31" fillId="9" borderId="8" xfId="0" applyNumberFormat="1" applyFont="1" applyFill="1" applyBorder="1" applyAlignment="1">
      <alignment horizontal="center" vertical="center" wrapText="1"/>
    </xf>
    <xf numFmtId="49" fontId="31" fillId="9" borderId="57" xfId="0" applyNumberFormat="1" applyFont="1" applyFill="1" applyBorder="1" applyAlignment="1">
      <alignment horizontal="center" vertical="center" wrapText="1"/>
    </xf>
    <xf numFmtId="49" fontId="31" fillId="9" borderId="105" xfId="2" applyNumberFormat="1" applyFont="1" applyFill="1" applyBorder="1" applyAlignment="1">
      <alignment horizontal="center" vertical="center" wrapText="1"/>
    </xf>
    <xf numFmtId="49" fontId="31" fillId="9" borderId="106" xfId="2" applyNumberFormat="1" applyFont="1" applyFill="1" applyBorder="1" applyAlignment="1">
      <alignment horizontal="center" vertical="center" wrapText="1"/>
    </xf>
    <xf numFmtId="49" fontId="31" fillId="9" borderId="8" xfId="2" applyNumberFormat="1" applyFont="1" applyFill="1" applyBorder="1" applyAlignment="1">
      <alignment horizontal="center" vertical="center" wrapText="1"/>
    </xf>
    <xf numFmtId="49" fontId="31" fillId="9" borderId="57" xfId="2" applyNumberFormat="1" applyFont="1" applyFill="1" applyBorder="1" applyAlignment="1">
      <alignment horizontal="center" vertical="center" wrapText="1"/>
    </xf>
    <xf numFmtId="49" fontId="31" fillId="9" borderId="9" xfId="0" applyNumberFormat="1" applyFont="1" applyFill="1" applyBorder="1" applyAlignment="1">
      <alignment horizontal="center" vertical="center"/>
    </xf>
    <xf numFmtId="49" fontId="31" fillId="9" borderId="56" xfId="0" applyNumberFormat="1" applyFont="1" applyFill="1" applyBorder="1" applyAlignment="1">
      <alignment horizontal="center" vertical="center"/>
    </xf>
    <xf numFmtId="0" fontId="28" fillId="9" borderId="6" xfId="0" applyFont="1" applyFill="1" applyBorder="1" applyAlignment="1">
      <alignment horizontal="center"/>
    </xf>
    <xf numFmtId="0" fontId="28" fillId="9" borderId="0" xfId="0" applyFont="1" applyFill="1" applyBorder="1" applyAlignment="1">
      <alignment horizontal="center"/>
    </xf>
    <xf numFmtId="0" fontId="31" fillId="9" borderId="9"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8" xfId="0" applyFont="1" applyFill="1" applyBorder="1" applyAlignment="1">
      <alignment horizontal="center" vertical="center" wrapText="1"/>
    </xf>
    <xf numFmtId="0" fontId="31" fillId="9" borderId="57" xfId="0" applyFont="1" applyFill="1" applyBorder="1" applyAlignment="1">
      <alignment horizontal="center" vertical="center" wrapText="1"/>
    </xf>
    <xf numFmtId="49" fontId="31" fillId="9" borderId="13" xfId="0" applyNumberFormat="1" applyFont="1" applyFill="1" applyBorder="1" applyAlignment="1">
      <alignment horizontal="center" vertical="center" wrapText="1"/>
    </xf>
    <xf numFmtId="49" fontId="31" fillId="9" borderId="58" xfId="0" applyNumberFormat="1" applyFont="1" applyFill="1" applyBorder="1" applyAlignment="1">
      <alignment horizontal="center" vertical="center" wrapText="1"/>
    </xf>
    <xf numFmtId="0" fontId="29" fillId="4" borderId="0" xfId="0" applyFont="1" applyFill="1" applyAlignment="1">
      <alignment horizontal="center"/>
    </xf>
    <xf numFmtId="0" fontId="29" fillId="0" borderId="0" xfId="0" applyFont="1" applyAlignment="1">
      <alignment horizontal="center"/>
    </xf>
    <xf numFmtId="49" fontId="30" fillId="9" borderId="56" xfId="0" applyNumberFormat="1" applyFont="1" applyFill="1" applyBorder="1" applyAlignment="1">
      <alignment horizontal="center" vertical="center"/>
    </xf>
    <xf numFmtId="49" fontId="30" fillId="9" borderId="8" xfId="0" applyNumberFormat="1" applyFont="1" applyFill="1" applyBorder="1" applyAlignment="1">
      <alignment horizontal="center" vertical="center"/>
    </xf>
    <xf numFmtId="49" fontId="30" fillId="9" borderId="57" xfId="0" applyNumberFormat="1" applyFont="1" applyFill="1" applyBorder="1" applyAlignment="1">
      <alignment horizontal="center" vertical="center"/>
    </xf>
    <xf numFmtId="49" fontId="31" fillId="9" borderId="0" xfId="0" applyNumberFormat="1" applyFont="1" applyFill="1" applyBorder="1" applyAlignment="1">
      <alignment horizontal="center" vertical="center" wrapText="1"/>
    </xf>
    <xf numFmtId="49" fontId="31" fillId="9" borderId="134" xfId="0" applyNumberFormat="1" applyFont="1" applyFill="1" applyBorder="1" applyAlignment="1">
      <alignment horizontal="center" vertical="center" wrapText="1"/>
    </xf>
    <xf numFmtId="49" fontId="31" fillId="9" borderId="105" xfId="0" applyNumberFormat="1" applyFont="1" applyFill="1" applyBorder="1" applyAlignment="1">
      <alignment horizontal="center" vertical="center"/>
    </xf>
    <xf numFmtId="49" fontId="31" fillId="9" borderId="106" xfId="0" applyNumberFormat="1" applyFont="1" applyFill="1" applyBorder="1" applyAlignment="1">
      <alignment horizontal="center" vertical="center"/>
    </xf>
    <xf numFmtId="49" fontId="30" fillId="9" borderId="58" xfId="0" applyNumberFormat="1" applyFont="1" applyFill="1" applyBorder="1" applyAlignment="1">
      <alignment horizontal="center" vertical="center"/>
    </xf>
  </cellXfs>
  <cellStyles count="29">
    <cellStyle name="Hipervínculo" xfId="5" builtinId="8"/>
    <cellStyle name="Normal" xfId="0" builtinId="0"/>
    <cellStyle name="Normal 2" xfId="2"/>
    <cellStyle name="Normal 2 2" xfId="9"/>
    <cellStyle name="Normal 3" xfId="3"/>
    <cellStyle name="Normal 3 2" xfId="4"/>
    <cellStyle name="Normal 3 2 2" xfId="11"/>
    <cellStyle name="Normal 3 2 2 2" xfId="22"/>
    <cellStyle name="Normal 3 2 3" xfId="14"/>
    <cellStyle name="Normal 3 2 3 2" xfId="25"/>
    <cellStyle name="Normal 3 2 4" xfId="17"/>
    <cellStyle name="Normal 3 2 4 2" xfId="28"/>
    <cellStyle name="Normal 3 2 5" xfId="19"/>
    <cellStyle name="Normal 3 3" xfId="10"/>
    <cellStyle name="Normal 3 3 2" xfId="21"/>
    <cellStyle name="Normal 3 4" xfId="13"/>
    <cellStyle name="Normal 3 4 2" xfId="24"/>
    <cellStyle name="Normal 3 5" xfId="16"/>
    <cellStyle name="Normal 3 5 2" xfId="27"/>
    <cellStyle name="Normal 3 6" xfId="18"/>
    <cellStyle name="Normal 4" xfId="7"/>
    <cellStyle name="Normal 5" xfId="6"/>
    <cellStyle name="Normal 5 2" xfId="20"/>
    <cellStyle name="Normal 6" xfId="12"/>
    <cellStyle name="Normal 6 2" xfId="23"/>
    <cellStyle name="Normal 7" xfId="15"/>
    <cellStyle name="Normal 7 2" xfId="26"/>
    <cellStyle name="Percent 2" xfId="8"/>
    <cellStyle name="Porcentaje" xfId="1" builtinId="5"/>
  </cellStyles>
  <dxfs count="7">
    <dxf>
      <font>
        <b/>
        <sz val="12"/>
        <name val="Lucida Sans"/>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sz val="12"/>
        <name val="Lucida Sans"/>
      </font>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i val="0"/>
        <strike val="0"/>
        <condense val="0"/>
        <extend val="0"/>
        <outline val="0"/>
        <shadow val="0"/>
        <u val="none"/>
        <vertAlign val="baseline"/>
        <sz val="12"/>
        <color auto="1"/>
        <name val="Lucida Sans"/>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font>
        <b/>
        <i val="0"/>
        <strike val="0"/>
        <condense val="0"/>
        <extend val="0"/>
        <outline val="0"/>
        <shadow val="0"/>
        <u val="none"/>
        <vertAlign val="baseline"/>
        <sz val="12"/>
        <color auto="1"/>
        <name val="Lucida Sans"/>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hair">
          <color indexed="64"/>
        </bottom>
        <vertical/>
        <horizontal/>
      </border>
    </dxf>
    <dxf>
      <border outline="0">
        <bottom style="thin">
          <color indexed="64"/>
        </bottom>
      </border>
    </dxf>
    <dxf>
      <font>
        <color rgb="FF9C0006"/>
      </font>
    </dxf>
    <dxf>
      <font>
        <color rgb="FF9C0006"/>
      </font>
    </dxf>
  </dxfs>
  <tableStyles count="0" defaultTableStyle="TableStyleMedium9"/>
  <colors>
    <mruColors>
      <color rgb="FFB6DDE2"/>
      <color rgb="FFFFFFCC"/>
      <color rgb="FFAEBFF0"/>
      <color rgb="FFF3E1F0"/>
      <color rgb="FFFDE4CF"/>
      <color rgb="FF9CB1EC"/>
      <color rgb="FF92A9EA"/>
      <color rgb="FFB2C2F0"/>
      <color rgb="FFDFC3C3"/>
      <color rgb="FFDBC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Group</a:t>
            </a:r>
            <a:r>
              <a:rPr lang="en-US" baseline="0"/>
              <a:t> Scores</a:t>
            </a:r>
            <a:endParaRPr lang="en-US"/>
          </a:p>
        </c:rich>
      </c:tx>
      <c:overlay val="0"/>
    </c:title>
    <c:autoTitleDeleted val="0"/>
    <c:plotArea>
      <c:layout/>
      <c:barChart>
        <c:barDir val="col"/>
        <c:grouping val="clustered"/>
        <c:varyColors val="0"/>
        <c:ser>
          <c:idx val="0"/>
          <c:order val="0"/>
          <c:tx>
            <c:v>Group Scores</c:v>
          </c:tx>
          <c:invertIfNegative val="0"/>
          <c:dLbls>
            <c:spPr>
              <a:noFill/>
              <a:ln>
                <a:noFill/>
              </a:ln>
              <a:effectLst/>
            </c:spPr>
            <c:txPr>
              <a:bodyPr/>
              <a:lstStyle/>
              <a:p>
                <a:pPr>
                  <a:defRPr sz="800"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'Table-ModulesScore'!$B$4:$B$15</c:f>
              <c:strCache>
                <c:ptCount val="12"/>
                <c:pt idx="0">
                  <c:v>1. Institutional Capacity</c:v>
                </c:pt>
                <c:pt idx="1">
                  <c:v>2. Planning and Management</c:v>
                </c:pt>
                <c:pt idx="2">
                  <c:v>3. Mapping</c:v>
                </c:pt>
                <c:pt idx="3">
                  <c:v>4. Sampling</c:v>
                </c:pt>
                <c:pt idx="4">
                  <c:v>5. Quest. Content and Testing</c:v>
                </c:pt>
                <c:pt idx="5">
                  <c:v>6. Field Operations</c:v>
                </c:pt>
                <c:pt idx="6">
                  <c:v>7. Data Processing</c:v>
                </c:pt>
                <c:pt idx="7">
                  <c:v>8. Data Analysis and Evaulation</c:v>
                </c:pt>
                <c:pt idx="8">
                  <c:v>9. Data Dissemination</c:v>
                </c:pt>
                <c:pt idx="9">
                  <c:v>10. Publicity</c:v>
                </c:pt>
                <c:pt idx="10">
                  <c:v>11. Mobile Data Capture Summary</c:v>
                </c:pt>
                <c:pt idx="11">
                  <c:v>A. Administrative Records</c:v>
                </c:pt>
              </c:strCache>
            </c:strRef>
          </c:cat>
          <c:val>
            <c:numRef>
              <c:f>'Table-ModulesScore'!$D$4:$D$14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62F-4193-B001-64858E145D97}"/>
            </c:ext>
          </c:extLst>
        </c:ser>
        <c:dLbls>
          <c:showLegendKey val="0"/>
          <c:showVal val="0"/>
          <c:showCatName val="0"/>
          <c:showSerName val="0"/>
          <c:showPercent val="0"/>
          <c:showBubbleSize val="0"/>
        </c:dLbls>
        <c:gapWidth val="45"/>
        <c:overlap val="-100"/>
        <c:axId val="236071424"/>
        <c:axId val="236071816"/>
      </c:barChart>
      <c:catAx>
        <c:axId val="236071424"/>
        <c:scaling>
          <c:orientation val="minMax"/>
        </c:scaling>
        <c:delete val="0"/>
        <c:axPos val="b"/>
        <c:numFmt formatCode="General" sourceLinked="1"/>
        <c:majorTickMark val="out"/>
        <c:minorTickMark val="none"/>
        <c:tickLblPos val="nextTo"/>
        <c:crossAx val="236071816"/>
        <c:crosses val="autoZero"/>
        <c:auto val="1"/>
        <c:lblAlgn val="ctr"/>
        <c:lblOffset val="80"/>
        <c:tickMarkSkip val="1"/>
        <c:noMultiLvlLbl val="0"/>
      </c:catAx>
      <c:valAx>
        <c:axId val="236071816"/>
        <c:scaling>
          <c:orientation val="minMax"/>
          <c:max val="1"/>
        </c:scaling>
        <c:delete val="0"/>
        <c:axPos val="l"/>
        <c:numFmt formatCode="0%" sourceLinked="1"/>
        <c:majorTickMark val="none"/>
        <c:minorTickMark val="none"/>
        <c:tickLblPos val="nextTo"/>
        <c:crossAx val="236071424"/>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Quest. Content and Testing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Scores'!$B$47:$B$50</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Scores'!$E$47:$E$50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639-4F5E-B1F5-6B901657D805}"/>
            </c:ext>
          </c:extLst>
        </c:ser>
        <c:dLbls>
          <c:showLegendKey val="0"/>
          <c:showVal val="0"/>
          <c:showCatName val="0"/>
          <c:showSerName val="0"/>
          <c:showPercent val="0"/>
          <c:showBubbleSize val="0"/>
        </c:dLbls>
        <c:gapWidth val="150"/>
        <c:axId val="242595120"/>
        <c:axId val="242592768"/>
      </c:barChart>
      <c:catAx>
        <c:axId val="242595120"/>
        <c:scaling>
          <c:orientation val="minMax"/>
        </c:scaling>
        <c:delete val="0"/>
        <c:axPos val="b"/>
        <c:numFmt formatCode="General" sourceLinked="1"/>
        <c:majorTickMark val="none"/>
        <c:minorTickMark val="none"/>
        <c:tickLblPos val="nextTo"/>
        <c:crossAx val="242592768"/>
        <c:crosses val="autoZero"/>
        <c:auto val="1"/>
        <c:lblAlgn val="ctr"/>
        <c:lblOffset val="100"/>
        <c:noMultiLvlLbl val="0"/>
      </c:catAx>
      <c:valAx>
        <c:axId val="242592768"/>
        <c:scaling>
          <c:orientation val="minMax"/>
          <c:max val="1"/>
        </c:scaling>
        <c:delete val="0"/>
        <c:axPos val="l"/>
        <c:numFmt formatCode="0%" sourceLinked="1"/>
        <c:majorTickMark val="none"/>
        <c:minorTickMark val="none"/>
        <c:tickLblPos val="nextTo"/>
        <c:crossAx val="242595120"/>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Field Operations</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Scores'!$B$56:$B$59</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Scores'!$E$56:$E$59</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2D7-4E8B-A8DA-9500D415A46D}"/>
            </c:ext>
          </c:extLst>
        </c:ser>
        <c:dLbls>
          <c:showLegendKey val="0"/>
          <c:showVal val="0"/>
          <c:showCatName val="0"/>
          <c:showSerName val="0"/>
          <c:showPercent val="0"/>
          <c:showBubbleSize val="0"/>
        </c:dLbls>
        <c:gapWidth val="150"/>
        <c:axId val="242593552"/>
        <c:axId val="242593944"/>
      </c:barChart>
      <c:catAx>
        <c:axId val="242593552"/>
        <c:scaling>
          <c:orientation val="minMax"/>
        </c:scaling>
        <c:delete val="0"/>
        <c:axPos val="b"/>
        <c:numFmt formatCode="General" sourceLinked="1"/>
        <c:majorTickMark val="none"/>
        <c:minorTickMark val="none"/>
        <c:tickLblPos val="nextTo"/>
        <c:crossAx val="242593944"/>
        <c:crosses val="autoZero"/>
        <c:auto val="1"/>
        <c:lblAlgn val="ctr"/>
        <c:lblOffset val="100"/>
        <c:noMultiLvlLbl val="0"/>
      </c:catAx>
      <c:valAx>
        <c:axId val="242593944"/>
        <c:scaling>
          <c:orientation val="minMax"/>
          <c:max val="1"/>
        </c:scaling>
        <c:delete val="0"/>
        <c:axPos val="l"/>
        <c:numFmt formatCode="0%" sourceLinked="1"/>
        <c:majorTickMark val="none"/>
        <c:minorTickMark val="none"/>
        <c:tickLblPos val="nextTo"/>
        <c:crossAx val="242593552"/>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Processing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Scores'!$B$65:$B$68</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Scores'!$E$65:$E$68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F6B-478F-A0B9-4147BFF913D8}"/>
            </c:ext>
          </c:extLst>
        </c:ser>
        <c:dLbls>
          <c:showLegendKey val="0"/>
          <c:showVal val="0"/>
          <c:showCatName val="0"/>
          <c:showSerName val="0"/>
          <c:showPercent val="0"/>
          <c:showBubbleSize val="0"/>
        </c:dLbls>
        <c:gapWidth val="150"/>
        <c:axId val="242815496"/>
        <c:axId val="243404656"/>
      </c:barChart>
      <c:catAx>
        <c:axId val="242815496"/>
        <c:scaling>
          <c:orientation val="minMax"/>
        </c:scaling>
        <c:delete val="0"/>
        <c:axPos val="b"/>
        <c:numFmt formatCode="General" sourceLinked="1"/>
        <c:majorTickMark val="none"/>
        <c:minorTickMark val="none"/>
        <c:tickLblPos val="nextTo"/>
        <c:crossAx val="243404656"/>
        <c:crosses val="autoZero"/>
        <c:auto val="1"/>
        <c:lblAlgn val="ctr"/>
        <c:lblOffset val="100"/>
        <c:noMultiLvlLbl val="0"/>
      </c:catAx>
      <c:valAx>
        <c:axId val="243404656"/>
        <c:scaling>
          <c:orientation val="minMax"/>
          <c:max val="1"/>
        </c:scaling>
        <c:delete val="0"/>
        <c:axPos val="l"/>
        <c:numFmt formatCode="0%" sourceLinked="1"/>
        <c:majorTickMark val="none"/>
        <c:minorTickMark val="none"/>
        <c:tickLblPos val="nextTo"/>
        <c:crossAx val="242815496"/>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Analysis and Evaluation</a:t>
            </a:r>
          </a:p>
        </c:rich>
      </c:tx>
      <c:layout>
        <c:manualLayout>
          <c:xMode val="edge"/>
          <c:yMode val="edge"/>
          <c:x val="0.147210884353741"/>
          <c:y val="3.11111111111112E-2"/>
        </c:manualLayout>
      </c:layout>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Scores'!$B$74:$B$77</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Scores'!$E$74:$E$77</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4D9-43F3-B82B-7E3B2593FA46}"/>
            </c:ext>
          </c:extLst>
        </c:ser>
        <c:dLbls>
          <c:showLegendKey val="0"/>
          <c:showVal val="0"/>
          <c:showCatName val="0"/>
          <c:showSerName val="0"/>
          <c:showPercent val="0"/>
          <c:showBubbleSize val="0"/>
        </c:dLbls>
        <c:gapWidth val="150"/>
        <c:axId val="243405048"/>
        <c:axId val="243407792"/>
      </c:barChart>
      <c:catAx>
        <c:axId val="243405048"/>
        <c:scaling>
          <c:orientation val="minMax"/>
        </c:scaling>
        <c:delete val="0"/>
        <c:axPos val="b"/>
        <c:numFmt formatCode="General" sourceLinked="1"/>
        <c:majorTickMark val="none"/>
        <c:minorTickMark val="none"/>
        <c:tickLblPos val="nextTo"/>
        <c:crossAx val="243407792"/>
        <c:crosses val="autoZero"/>
        <c:auto val="1"/>
        <c:lblAlgn val="ctr"/>
        <c:lblOffset val="100"/>
        <c:noMultiLvlLbl val="0"/>
      </c:catAx>
      <c:valAx>
        <c:axId val="243407792"/>
        <c:scaling>
          <c:orientation val="minMax"/>
          <c:max val="1"/>
        </c:scaling>
        <c:delete val="0"/>
        <c:axPos val="l"/>
        <c:numFmt formatCode="0%" sourceLinked="1"/>
        <c:majorTickMark val="none"/>
        <c:minorTickMark val="none"/>
        <c:tickLblPos val="nextTo"/>
        <c:crossAx val="24340504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Dissemination</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Scores'!$B$83:$B$86</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Scores'!$E$83:$E$86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50E4-471B-9A15-8272D34912AC}"/>
            </c:ext>
          </c:extLst>
        </c:ser>
        <c:dLbls>
          <c:showLegendKey val="0"/>
          <c:showVal val="0"/>
          <c:showCatName val="0"/>
          <c:showSerName val="0"/>
          <c:showPercent val="0"/>
          <c:showBubbleSize val="0"/>
        </c:dLbls>
        <c:gapWidth val="150"/>
        <c:axId val="243405440"/>
        <c:axId val="243408184"/>
      </c:barChart>
      <c:catAx>
        <c:axId val="243405440"/>
        <c:scaling>
          <c:orientation val="minMax"/>
        </c:scaling>
        <c:delete val="0"/>
        <c:axPos val="b"/>
        <c:numFmt formatCode="General" sourceLinked="1"/>
        <c:majorTickMark val="none"/>
        <c:minorTickMark val="none"/>
        <c:tickLblPos val="nextTo"/>
        <c:crossAx val="243408184"/>
        <c:crosses val="autoZero"/>
        <c:auto val="1"/>
        <c:lblAlgn val="ctr"/>
        <c:lblOffset val="100"/>
        <c:noMultiLvlLbl val="0"/>
      </c:catAx>
      <c:valAx>
        <c:axId val="243408184"/>
        <c:scaling>
          <c:orientation val="minMax"/>
          <c:max val="1"/>
        </c:scaling>
        <c:delete val="0"/>
        <c:axPos val="l"/>
        <c:numFmt formatCode="0%" sourceLinked="1"/>
        <c:majorTickMark val="none"/>
        <c:minorTickMark val="none"/>
        <c:tickLblPos val="nextTo"/>
        <c:crossAx val="243405440"/>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Publicity</a:t>
            </a:r>
          </a:p>
        </c:rich>
      </c:tx>
      <c:overlay val="0"/>
    </c:title>
    <c:autoTitleDeleted val="0"/>
    <c:plotArea>
      <c:layout/>
      <c:barChart>
        <c:barDir val="col"/>
        <c:grouping val="clustered"/>
        <c:varyColors val="0"/>
        <c:ser>
          <c:idx val="0"/>
          <c:order val="0"/>
          <c:invertIfNegative val="0"/>
          <c:dLbls>
            <c:spPr>
              <a:noFill/>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Scores'!$E$92:$E$95</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3D61-479C-9742-CF1F2F6D6D9D}"/>
            </c:ext>
          </c:extLst>
        </c:ser>
        <c:dLbls>
          <c:showLegendKey val="0"/>
          <c:showVal val="0"/>
          <c:showCatName val="0"/>
          <c:showSerName val="0"/>
          <c:showPercent val="0"/>
          <c:showBubbleSize val="0"/>
        </c:dLbls>
        <c:gapWidth val="150"/>
        <c:axId val="243406224"/>
        <c:axId val="243406616"/>
      </c:barChart>
      <c:catAx>
        <c:axId val="243406224"/>
        <c:scaling>
          <c:orientation val="minMax"/>
        </c:scaling>
        <c:delete val="0"/>
        <c:axPos val="b"/>
        <c:numFmt formatCode="General" sourceLinked="1"/>
        <c:majorTickMark val="none"/>
        <c:minorTickMark val="none"/>
        <c:tickLblPos val="nextTo"/>
        <c:crossAx val="243406616"/>
        <c:crosses val="autoZero"/>
        <c:auto val="1"/>
        <c:lblAlgn val="ctr"/>
        <c:lblOffset val="100"/>
        <c:noMultiLvlLbl val="0"/>
      </c:catAx>
      <c:valAx>
        <c:axId val="243406616"/>
        <c:scaling>
          <c:orientation val="minMax"/>
          <c:max val="1"/>
        </c:scaling>
        <c:delete val="0"/>
        <c:axPos val="l"/>
        <c:numFmt formatCode="0%" sourceLinked="1"/>
        <c:majorTickMark val="none"/>
        <c:minorTickMark val="none"/>
        <c:tickLblPos val="nextTo"/>
        <c:crossAx val="243406224"/>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Administrative Records</a:t>
            </a:r>
          </a:p>
        </c:rich>
      </c:tx>
      <c:overlay val="0"/>
    </c:title>
    <c:autoTitleDeleted val="0"/>
    <c:plotArea>
      <c:layout/>
      <c:barChart>
        <c:barDir val="col"/>
        <c:grouping val="clustered"/>
        <c:varyColors val="0"/>
        <c:ser>
          <c:idx val="0"/>
          <c:order val="0"/>
          <c:invertIfNegative val="0"/>
          <c:dLbls>
            <c:spPr>
              <a:noFill/>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Scores'!$E$110:$E$113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93C-4BED-A7D6-9B6C8F96AA90}"/>
            </c:ext>
          </c:extLst>
        </c:ser>
        <c:dLbls>
          <c:showLegendKey val="0"/>
          <c:showVal val="0"/>
          <c:showCatName val="0"/>
          <c:showSerName val="0"/>
          <c:showPercent val="0"/>
          <c:showBubbleSize val="0"/>
        </c:dLbls>
        <c:gapWidth val="150"/>
        <c:axId val="243850560"/>
        <c:axId val="243848600"/>
      </c:barChart>
      <c:catAx>
        <c:axId val="243850560"/>
        <c:scaling>
          <c:orientation val="minMax"/>
        </c:scaling>
        <c:delete val="0"/>
        <c:axPos val="b"/>
        <c:numFmt formatCode="General" sourceLinked="1"/>
        <c:majorTickMark val="none"/>
        <c:minorTickMark val="none"/>
        <c:tickLblPos val="nextTo"/>
        <c:crossAx val="243848600"/>
        <c:crosses val="autoZero"/>
        <c:auto val="1"/>
        <c:lblAlgn val="ctr"/>
        <c:lblOffset val="100"/>
        <c:noMultiLvlLbl val="0"/>
      </c:catAx>
      <c:valAx>
        <c:axId val="243848600"/>
        <c:scaling>
          <c:orientation val="minMax"/>
          <c:max val="1"/>
        </c:scaling>
        <c:delete val="0"/>
        <c:axPos val="l"/>
        <c:majorGridlines>
          <c:spPr>
            <a:ln>
              <a:noFill/>
            </a:ln>
          </c:spPr>
        </c:majorGridlines>
        <c:numFmt formatCode="0%" sourceLinked="1"/>
        <c:majorTickMark val="none"/>
        <c:minorTickMark val="none"/>
        <c:tickLblPos val="nextTo"/>
        <c:crossAx val="243850560"/>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CAPI Summary</a:t>
            </a:r>
          </a:p>
        </c:rich>
      </c:tx>
      <c:overlay val="0"/>
    </c:title>
    <c:autoTitleDeleted val="0"/>
    <c:plotArea>
      <c:layout/>
      <c:barChart>
        <c:barDir val="col"/>
        <c:grouping val="clustered"/>
        <c:varyColors val="0"/>
        <c:ser>
          <c:idx val="0"/>
          <c:order val="0"/>
          <c:invertIfNegative val="0"/>
          <c:dLbls>
            <c:spPr>
              <a:noFill/>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Scores'!$E$101:$E$104</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9B1-4F22-91B1-2F7B7EDE51C8}"/>
            </c:ext>
          </c:extLst>
        </c:ser>
        <c:dLbls>
          <c:showLegendKey val="0"/>
          <c:showVal val="0"/>
          <c:showCatName val="0"/>
          <c:showSerName val="0"/>
          <c:showPercent val="0"/>
          <c:showBubbleSize val="0"/>
        </c:dLbls>
        <c:gapWidth val="150"/>
        <c:axId val="243847424"/>
        <c:axId val="243850168"/>
      </c:barChart>
      <c:catAx>
        <c:axId val="243847424"/>
        <c:scaling>
          <c:orientation val="minMax"/>
        </c:scaling>
        <c:delete val="0"/>
        <c:axPos val="b"/>
        <c:numFmt formatCode="General" sourceLinked="1"/>
        <c:majorTickMark val="none"/>
        <c:minorTickMark val="none"/>
        <c:tickLblPos val="nextTo"/>
        <c:crossAx val="243850168"/>
        <c:crosses val="autoZero"/>
        <c:auto val="1"/>
        <c:lblAlgn val="ctr"/>
        <c:lblOffset val="100"/>
        <c:noMultiLvlLbl val="0"/>
      </c:catAx>
      <c:valAx>
        <c:axId val="243850168"/>
        <c:scaling>
          <c:orientation val="minMax"/>
          <c:max val="1"/>
        </c:scaling>
        <c:delete val="0"/>
        <c:axPos val="l"/>
        <c:numFmt formatCode="0%" sourceLinked="1"/>
        <c:majorTickMark val="none"/>
        <c:minorTickMark val="none"/>
        <c:tickLblPos val="nextTo"/>
        <c:crossAx val="243847424"/>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Planning</a:t>
            </a:r>
            <a:r>
              <a:rPr lang="en-US" baseline="0"/>
              <a:t> and Management</a:t>
            </a:r>
            <a:endParaRPr lang="en-US"/>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Scores'!$B$20:$B$23</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Scores'!$H$20:$H$23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DBAD-4D29-8EA8-0B062536ADFB}"/>
            </c:ext>
          </c:extLst>
        </c:ser>
        <c:dLbls>
          <c:showLegendKey val="0"/>
          <c:showVal val="0"/>
          <c:showCatName val="0"/>
          <c:showSerName val="0"/>
          <c:showPercent val="0"/>
          <c:showBubbleSize val="0"/>
        </c:dLbls>
        <c:gapWidth val="150"/>
        <c:axId val="243847032"/>
        <c:axId val="243849384"/>
      </c:barChart>
      <c:catAx>
        <c:axId val="243847032"/>
        <c:scaling>
          <c:orientation val="minMax"/>
        </c:scaling>
        <c:delete val="0"/>
        <c:axPos val="b"/>
        <c:numFmt formatCode="General" sourceLinked="1"/>
        <c:majorTickMark val="none"/>
        <c:minorTickMark val="none"/>
        <c:tickLblPos val="nextTo"/>
        <c:crossAx val="243849384"/>
        <c:crosses val="autoZero"/>
        <c:auto val="1"/>
        <c:lblAlgn val="ctr"/>
        <c:lblOffset val="100"/>
        <c:noMultiLvlLbl val="0"/>
      </c:catAx>
      <c:valAx>
        <c:axId val="243849384"/>
        <c:scaling>
          <c:orientation val="minMax"/>
          <c:max val="1"/>
        </c:scaling>
        <c:delete val="0"/>
        <c:axPos val="l"/>
        <c:numFmt formatCode="0%" sourceLinked="1"/>
        <c:majorTickMark val="none"/>
        <c:minorTickMark val="none"/>
        <c:tickLblPos val="nextTo"/>
        <c:crossAx val="243847032"/>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Mapping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Scores'!$B$29:$B$32</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Scores'!$H$29:$H$32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F32-4403-8C5C-20E79319EADE}"/>
            </c:ext>
          </c:extLst>
        </c:ser>
        <c:dLbls>
          <c:showLegendKey val="0"/>
          <c:showVal val="0"/>
          <c:showCatName val="0"/>
          <c:showSerName val="0"/>
          <c:showPercent val="0"/>
          <c:showBubbleSize val="0"/>
        </c:dLbls>
        <c:gapWidth val="150"/>
        <c:axId val="243706024"/>
        <c:axId val="243705240"/>
      </c:barChart>
      <c:catAx>
        <c:axId val="243706024"/>
        <c:scaling>
          <c:orientation val="minMax"/>
        </c:scaling>
        <c:delete val="0"/>
        <c:axPos val="b"/>
        <c:numFmt formatCode="General" sourceLinked="1"/>
        <c:majorTickMark val="none"/>
        <c:minorTickMark val="none"/>
        <c:tickLblPos val="nextTo"/>
        <c:crossAx val="243705240"/>
        <c:crosses val="autoZero"/>
        <c:auto val="1"/>
        <c:lblAlgn val="ctr"/>
        <c:lblOffset val="100"/>
        <c:noMultiLvlLbl val="0"/>
      </c:catAx>
      <c:valAx>
        <c:axId val="243705240"/>
        <c:scaling>
          <c:orientation val="minMax"/>
          <c:max val="1"/>
        </c:scaling>
        <c:delete val="0"/>
        <c:axPos val="l"/>
        <c:numFmt formatCode="0%" sourceLinked="1"/>
        <c:majorTickMark val="none"/>
        <c:minorTickMark val="none"/>
        <c:tickLblPos val="nextTo"/>
        <c:crossAx val="243706024"/>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Individual </a:t>
            </a:r>
            <a:r>
              <a:rPr lang="en-US" baseline="0"/>
              <a:t>Scores</a:t>
            </a:r>
            <a:endParaRPr lang="en-US"/>
          </a:p>
        </c:rich>
      </c:tx>
      <c:overlay val="0"/>
    </c:title>
    <c:autoTitleDeleted val="0"/>
    <c:plotArea>
      <c:layout/>
      <c:barChart>
        <c:barDir val="col"/>
        <c:grouping val="clustered"/>
        <c:varyColors val="0"/>
        <c:ser>
          <c:idx val="0"/>
          <c:order val="0"/>
          <c:tx>
            <c:strRef>
              <c:f>'Table-ModulesScore'!$C$3</c:f>
              <c:strCache>
                <c:ptCount val="1"/>
                <c:pt idx="0">
                  <c:v>Individual Score</c:v>
                </c:pt>
              </c:strCache>
            </c:strRef>
          </c:tx>
          <c:invertIfNegative val="0"/>
          <c:dLbls>
            <c:spPr>
              <a:noFill/>
            </c:spPr>
            <c:txPr>
              <a:bodyPr/>
              <a:lstStyle/>
              <a:p>
                <a:pPr>
                  <a:defRPr sz="900"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'Table-ModulesScore'!$B$4:$B$15</c:f>
              <c:strCache>
                <c:ptCount val="12"/>
                <c:pt idx="0">
                  <c:v>1. Institutional Capacity</c:v>
                </c:pt>
                <c:pt idx="1">
                  <c:v>2. Planning and Management</c:v>
                </c:pt>
                <c:pt idx="2">
                  <c:v>3. Mapping</c:v>
                </c:pt>
                <c:pt idx="3">
                  <c:v>4. Sampling</c:v>
                </c:pt>
                <c:pt idx="4">
                  <c:v>5. Quest. Content and Testing</c:v>
                </c:pt>
                <c:pt idx="5">
                  <c:v>6. Field Operations</c:v>
                </c:pt>
                <c:pt idx="6">
                  <c:v>7. Data Processing</c:v>
                </c:pt>
                <c:pt idx="7">
                  <c:v>8. Data Analysis and Evaulation</c:v>
                </c:pt>
                <c:pt idx="8">
                  <c:v>9. Data Dissemination</c:v>
                </c:pt>
                <c:pt idx="9">
                  <c:v>10. Publicity</c:v>
                </c:pt>
                <c:pt idx="10">
                  <c:v>11. Mobile Data Capture Summary</c:v>
                </c:pt>
                <c:pt idx="11">
                  <c:v>A. Administrative Records</c:v>
                </c:pt>
              </c:strCache>
            </c:strRef>
          </c:cat>
          <c:val>
            <c:numRef>
              <c:f>'Table-ModulesScore'!$C$4:$C$14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CC1-43A8-BBDC-0BCB3074B067}"/>
            </c:ext>
          </c:extLst>
        </c:ser>
        <c:dLbls>
          <c:showLegendKey val="0"/>
          <c:showVal val="0"/>
          <c:showCatName val="0"/>
          <c:showSerName val="0"/>
          <c:showPercent val="0"/>
          <c:showBubbleSize val="0"/>
        </c:dLbls>
        <c:gapWidth val="45"/>
        <c:axId val="236218872"/>
        <c:axId val="236220048"/>
      </c:barChart>
      <c:catAx>
        <c:axId val="236218872"/>
        <c:scaling>
          <c:orientation val="minMax"/>
        </c:scaling>
        <c:delete val="0"/>
        <c:axPos val="b"/>
        <c:numFmt formatCode="General" sourceLinked="0"/>
        <c:majorTickMark val="out"/>
        <c:minorTickMark val="none"/>
        <c:tickLblPos val="nextTo"/>
        <c:crossAx val="236220048"/>
        <c:crosses val="autoZero"/>
        <c:auto val="1"/>
        <c:lblAlgn val="ctr"/>
        <c:lblOffset val="80"/>
        <c:noMultiLvlLbl val="0"/>
      </c:catAx>
      <c:valAx>
        <c:axId val="236220048"/>
        <c:scaling>
          <c:orientation val="minMax"/>
          <c:max val="1"/>
        </c:scaling>
        <c:delete val="0"/>
        <c:axPos val="l"/>
        <c:numFmt formatCode="0%" sourceLinked="1"/>
        <c:majorTickMark val="none"/>
        <c:minorTickMark val="none"/>
        <c:tickLblPos val="nextTo"/>
        <c:crossAx val="236218872"/>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Sampling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Scores'!$B$38:$B$41</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Scores'!$H$38:$H$41</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F6A-4DFA-A4CA-8F9116369C9F}"/>
            </c:ext>
          </c:extLst>
        </c:ser>
        <c:dLbls>
          <c:showLegendKey val="0"/>
          <c:showVal val="0"/>
          <c:showCatName val="0"/>
          <c:showSerName val="0"/>
          <c:showPercent val="0"/>
          <c:showBubbleSize val="0"/>
        </c:dLbls>
        <c:gapWidth val="150"/>
        <c:axId val="243707200"/>
        <c:axId val="243704064"/>
      </c:barChart>
      <c:catAx>
        <c:axId val="243707200"/>
        <c:scaling>
          <c:orientation val="minMax"/>
        </c:scaling>
        <c:delete val="0"/>
        <c:axPos val="b"/>
        <c:numFmt formatCode="General" sourceLinked="1"/>
        <c:majorTickMark val="none"/>
        <c:minorTickMark val="none"/>
        <c:tickLblPos val="nextTo"/>
        <c:crossAx val="243704064"/>
        <c:crosses val="autoZero"/>
        <c:auto val="1"/>
        <c:lblAlgn val="ctr"/>
        <c:lblOffset val="100"/>
        <c:noMultiLvlLbl val="0"/>
      </c:catAx>
      <c:valAx>
        <c:axId val="243704064"/>
        <c:scaling>
          <c:orientation val="minMax"/>
          <c:max val="1"/>
        </c:scaling>
        <c:delete val="0"/>
        <c:axPos val="l"/>
        <c:numFmt formatCode="0%" sourceLinked="1"/>
        <c:majorTickMark val="none"/>
        <c:minorTickMark val="none"/>
        <c:tickLblPos val="nextTo"/>
        <c:crossAx val="243707200"/>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Quest. Content</a:t>
            </a:r>
            <a:r>
              <a:rPr lang="en-US" baseline="0"/>
              <a:t> </a:t>
            </a:r>
            <a:r>
              <a:rPr lang="en-US"/>
              <a:t>and Testing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Scores'!$B$47:$B$50</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Scores'!$H$47:$H$50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C39-4DBD-B936-6FE225C06C5F}"/>
            </c:ext>
          </c:extLst>
        </c:ser>
        <c:dLbls>
          <c:showLegendKey val="0"/>
          <c:showVal val="0"/>
          <c:showCatName val="0"/>
          <c:showSerName val="0"/>
          <c:showPercent val="0"/>
          <c:showBubbleSize val="0"/>
        </c:dLbls>
        <c:gapWidth val="150"/>
        <c:axId val="243703672"/>
        <c:axId val="243706416"/>
      </c:barChart>
      <c:catAx>
        <c:axId val="243703672"/>
        <c:scaling>
          <c:orientation val="minMax"/>
        </c:scaling>
        <c:delete val="0"/>
        <c:axPos val="b"/>
        <c:numFmt formatCode="General" sourceLinked="1"/>
        <c:majorTickMark val="none"/>
        <c:minorTickMark val="none"/>
        <c:tickLblPos val="nextTo"/>
        <c:crossAx val="243706416"/>
        <c:crosses val="autoZero"/>
        <c:auto val="1"/>
        <c:lblAlgn val="ctr"/>
        <c:lblOffset val="100"/>
        <c:noMultiLvlLbl val="0"/>
      </c:catAx>
      <c:valAx>
        <c:axId val="243706416"/>
        <c:scaling>
          <c:orientation val="minMax"/>
          <c:max val="1"/>
        </c:scaling>
        <c:delete val="0"/>
        <c:axPos val="l"/>
        <c:numFmt formatCode="0%" sourceLinked="1"/>
        <c:majorTickMark val="none"/>
        <c:minorTickMark val="none"/>
        <c:tickLblPos val="nextTo"/>
        <c:crossAx val="243703672"/>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Field Operations</a:t>
            </a:r>
          </a:p>
        </c:rich>
      </c:tx>
      <c:overlay val="0"/>
    </c:title>
    <c:autoTitleDeleted val="0"/>
    <c:plotArea>
      <c:layout/>
      <c:barChart>
        <c:barDir val="col"/>
        <c:grouping val="clustered"/>
        <c:varyColors val="0"/>
        <c:ser>
          <c:idx val="0"/>
          <c:order val="0"/>
          <c:invertIfNegative val="0"/>
          <c:dLbls>
            <c:spPr>
              <a:noFill/>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Scores'!$B$56:$B$59</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Scores'!$H$56:$H$59</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F1B-47D6-B309-B93DAFEEA598}"/>
            </c:ext>
          </c:extLst>
        </c:ser>
        <c:dLbls>
          <c:showLegendKey val="0"/>
          <c:showVal val="0"/>
          <c:showCatName val="0"/>
          <c:showSerName val="0"/>
          <c:showPercent val="0"/>
          <c:showBubbleSize val="0"/>
        </c:dLbls>
        <c:gapWidth val="150"/>
        <c:axId val="243767128"/>
        <c:axId val="243766344"/>
      </c:barChart>
      <c:catAx>
        <c:axId val="243767128"/>
        <c:scaling>
          <c:orientation val="minMax"/>
        </c:scaling>
        <c:delete val="0"/>
        <c:axPos val="b"/>
        <c:numFmt formatCode="General" sourceLinked="1"/>
        <c:majorTickMark val="none"/>
        <c:minorTickMark val="none"/>
        <c:tickLblPos val="nextTo"/>
        <c:crossAx val="243766344"/>
        <c:crosses val="autoZero"/>
        <c:auto val="1"/>
        <c:lblAlgn val="ctr"/>
        <c:lblOffset val="100"/>
        <c:noMultiLvlLbl val="0"/>
      </c:catAx>
      <c:valAx>
        <c:axId val="243766344"/>
        <c:scaling>
          <c:orientation val="minMax"/>
          <c:max val="1"/>
        </c:scaling>
        <c:delete val="0"/>
        <c:axPos val="l"/>
        <c:numFmt formatCode="0%" sourceLinked="1"/>
        <c:majorTickMark val="none"/>
        <c:minorTickMark val="none"/>
        <c:tickLblPos val="nextTo"/>
        <c:crossAx val="24376712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Processing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Scores'!$B$65:$B$68</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Scores'!$H$65:$H$68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5F7F-428B-98E3-E8F6A3CD6211}"/>
            </c:ext>
          </c:extLst>
        </c:ser>
        <c:dLbls>
          <c:showLegendKey val="0"/>
          <c:showVal val="0"/>
          <c:showCatName val="0"/>
          <c:showSerName val="0"/>
          <c:showPercent val="0"/>
          <c:showBubbleSize val="0"/>
        </c:dLbls>
        <c:gapWidth val="150"/>
        <c:axId val="243765952"/>
        <c:axId val="243767520"/>
      </c:barChart>
      <c:catAx>
        <c:axId val="243765952"/>
        <c:scaling>
          <c:orientation val="minMax"/>
        </c:scaling>
        <c:delete val="0"/>
        <c:axPos val="b"/>
        <c:numFmt formatCode="General" sourceLinked="1"/>
        <c:majorTickMark val="none"/>
        <c:minorTickMark val="none"/>
        <c:tickLblPos val="nextTo"/>
        <c:crossAx val="243767520"/>
        <c:crosses val="autoZero"/>
        <c:auto val="1"/>
        <c:lblAlgn val="ctr"/>
        <c:lblOffset val="100"/>
        <c:noMultiLvlLbl val="0"/>
      </c:catAx>
      <c:valAx>
        <c:axId val="243767520"/>
        <c:scaling>
          <c:orientation val="minMax"/>
          <c:max val="1"/>
        </c:scaling>
        <c:delete val="0"/>
        <c:axPos val="l"/>
        <c:numFmt formatCode="0%" sourceLinked="1"/>
        <c:majorTickMark val="none"/>
        <c:minorTickMark val="none"/>
        <c:tickLblPos val="nextTo"/>
        <c:crossAx val="243765952"/>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Analysis and Evaluation</a:t>
            </a:r>
          </a:p>
        </c:rich>
      </c:tx>
      <c:layout>
        <c:manualLayout>
          <c:xMode val="edge"/>
          <c:yMode val="edge"/>
          <c:x val="0.147210884353741"/>
          <c:y val="3.11111111111112E-2"/>
        </c:manualLayout>
      </c:layout>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Scores'!$B$74:$B$77</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Scores'!$H$74:$H$77</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5F67-4147-986C-DE3BDE9AF0F7}"/>
            </c:ext>
          </c:extLst>
        </c:ser>
        <c:dLbls>
          <c:showLegendKey val="0"/>
          <c:showVal val="0"/>
          <c:showCatName val="0"/>
          <c:showSerName val="0"/>
          <c:showPercent val="0"/>
          <c:showBubbleSize val="0"/>
        </c:dLbls>
        <c:gapWidth val="150"/>
        <c:axId val="243769088"/>
        <c:axId val="243766736"/>
      </c:barChart>
      <c:catAx>
        <c:axId val="243769088"/>
        <c:scaling>
          <c:orientation val="minMax"/>
        </c:scaling>
        <c:delete val="0"/>
        <c:axPos val="b"/>
        <c:numFmt formatCode="General" sourceLinked="1"/>
        <c:majorTickMark val="none"/>
        <c:minorTickMark val="none"/>
        <c:tickLblPos val="nextTo"/>
        <c:crossAx val="243766736"/>
        <c:crosses val="autoZero"/>
        <c:auto val="1"/>
        <c:lblAlgn val="ctr"/>
        <c:lblOffset val="100"/>
        <c:noMultiLvlLbl val="0"/>
      </c:catAx>
      <c:valAx>
        <c:axId val="243766736"/>
        <c:scaling>
          <c:orientation val="minMax"/>
          <c:max val="1"/>
        </c:scaling>
        <c:delete val="0"/>
        <c:axPos val="l"/>
        <c:numFmt formatCode="0%" sourceLinked="1"/>
        <c:majorTickMark val="none"/>
        <c:minorTickMark val="none"/>
        <c:tickLblPos val="nextTo"/>
        <c:crossAx val="24376908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Data Dissemination</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Scores'!$B$83:$B$86</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Scores'!$H$83:$H$86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BFED-4208-B9B8-4F7A2DAB5A05}"/>
            </c:ext>
          </c:extLst>
        </c:ser>
        <c:dLbls>
          <c:showLegendKey val="0"/>
          <c:showVal val="0"/>
          <c:showCatName val="0"/>
          <c:showSerName val="0"/>
          <c:showPercent val="0"/>
          <c:showBubbleSize val="0"/>
        </c:dLbls>
        <c:gapWidth val="150"/>
        <c:axId val="243769480"/>
        <c:axId val="243704456"/>
      </c:barChart>
      <c:catAx>
        <c:axId val="243769480"/>
        <c:scaling>
          <c:orientation val="minMax"/>
        </c:scaling>
        <c:delete val="0"/>
        <c:axPos val="b"/>
        <c:numFmt formatCode="General" sourceLinked="1"/>
        <c:majorTickMark val="none"/>
        <c:minorTickMark val="none"/>
        <c:tickLblPos val="nextTo"/>
        <c:crossAx val="243704456"/>
        <c:crosses val="autoZero"/>
        <c:auto val="1"/>
        <c:lblAlgn val="ctr"/>
        <c:lblOffset val="100"/>
        <c:noMultiLvlLbl val="0"/>
      </c:catAx>
      <c:valAx>
        <c:axId val="243704456"/>
        <c:scaling>
          <c:orientation val="minMax"/>
          <c:max val="1"/>
        </c:scaling>
        <c:delete val="0"/>
        <c:axPos val="l"/>
        <c:numFmt formatCode="0%" sourceLinked="1"/>
        <c:majorTickMark val="none"/>
        <c:minorTickMark val="none"/>
        <c:tickLblPos val="nextTo"/>
        <c:crossAx val="243769480"/>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Publicity</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Scores'!$H$92:$H$95</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4A4-477B-9B26-4A9ED6584A53}"/>
            </c:ext>
          </c:extLst>
        </c:ser>
        <c:dLbls>
          <c:showLegendKey val="0"/>
          <c:showVal val="0"/>
          <c:showCatName val="0"/>
          <c:showSerName val="0"/>
          <c:showPercent val="0"/>
          <c:showBubbleSize val="0"/>
        </c:dLbls>
        <c:gapWidth val="150"/>
        <c:axId val="244172704"/>
        <c:axId val="244177408"/>
      </c:barChart>
      <c:catAx>
        <c:axId val="244172704"/>
        <c:scaling>
          <c:orientation val="minMax"/>
        </c:scaling>
        <c:delete val="0"/>
        <c:axPos val="b"/>
        <c:numFmt formatCode="General" sourceLinked="1"/>
        <c:majorTickMark val="none"/>
        <c:minorTickMark val="none"/>
        <c:tickLblPos val="nextTo"/>
        <c:crossAx val="244177408"/>
        <c:crosses val="autoZero"/>
        <c:auto val="1"/>
        <c:lblAlgn val="ctr"/>
        <c:lblOffset val="100"/>
        <c:noMultiLvlLbl val="0"/>
      </c:catAx>
      <c:valAx>
        <c:axId val="244177408"/>
        <c:scaling>
          <c:orientation val="minMax"/>
          <c:max val="1"/>
        </c:scaling>
        <c:delete val="0"/>
        <c:axPos val="l"/>
        <c:numFmt formatCode="0%" sourceLinked="1"/>
        <c:majorTickMark val="none"/>
        <c:minorTickMark val="none"/>
        <c:tickLblPos val="nextTo"/>
        <c:crossAx val="244172704"/>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Administrative Records</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Scores'!$H$110:$H$113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5A0D-43B7-BD1B-8E7C283AEB76}"/>
            </c:ext>
          </c:extLst>
        </c:ser>
        <c:dLbls>
          <c:showLegendKey val="0"/>
          <c:showVal val="0"/>
          <c:showCatName val="0"/>
          <c:showSerName val="0"/>
          <c:showPercent val="0"/>
          <c:showBubbleSize val="0"/>
        </c:dLbls>
        <c:gapWidth val="150"/>
        <c:axId val="244173488"/>
        <c:axId val="244173096"/>
      </c:barChart>
      <c:catAx>
        <c:axId val="244173488"/>
        <c:scaling>
          <c:orientation val="minMax"/>
        </c:scaling>
        <c:delete val="0"/>
        <c:axPos val="b"/>
        <c:numFmt formatCode="General" sourceLinked="1"/>
        <c:majorTickMark val="none"/>
        <c:minorTickMark val="none"/>
        <c:tickLblPos val="nextTo"/>
        <c:crossAx val="244173096"/>
        <c:crosses val="autoZero"/>
        <c:auto val="1"/>
        <c:lblAlgn val="ctr"/>
        <c:lblOffset val="100"/>
        <c:noMultiLvlLbl val="0"/>
      </c:catAx>
      <c:valAx>
        <c:axId val="244173096"/>
        <c:scaling>
          <c:orientation val="minMax"/>
          <c:max val="1"/>
        </c:scaling>
        <c:delete val="0"/>
        <c:axPos val="l"/>
        <c:numFmt formatCode="0%" sourceLinked="1"/>
        <c:majorTickMark val="none"/>
        <c:minorTickMark val="none"/>
        <c:tickLblPos val="nextTo"/>
        <c:crossAx val="24417348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CAPI Summary</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Scores'!$B$110:$B$113</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Scores'!$H$101:$H$104</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274-46BB-BE7D-0C2CA7EEAC80}"/>
            </c:ext>
          </c:extLst>
        </c:ser>
        <c:dLbls>
          <c:showLegendKey val="0"/>
          <c:showVal val="0"/>
          <c:showCatName val="0"/>
          <c:showSerName val="0"/>
          <c:showPercent val="0"/>
          <c:showBubbleSize val="0"/>
        </c:dLbls>
        <c:gapWidth val="150"/>
        <c:axId val="244171528"/>
        <c:axId val="244172312"/>
      </c:barChart>
      <c:catAx>
        <c:axId val="244171528"/>
        <c:scaling>
          <c:orientation val="minMax"/>
        </c:scaling>
        <c:delete val="0"/>
        <c:axPos val="b"/>
        <c:numFmt formatCode="General" sourceLinked="1"/>
        <c:majorTickMark val="none"/>
        <c:minorTickMark val="none"/>
        <c:tickLblPos val="nextTo"/>
        <c:crossAx val="244172312"/>
        <c:crosses val="autoZero"/>
        <c:auto val="1"/>
        <c:lblAlgn val="ctr"/>
        <c:lblOffset val="100"/>
        <c:noMultiLvlLbl val="0"/>
      </c:catAx>
      <c:valAx>
        <c:axId val="244172312"/>
        <c:scaling>
          <c:orientation val="minMax"/>
          <c:max val="1"/>
        </c:scaling>
        <c:delete val="0"/>
        <c:axPos val="l"/>
        <c:numFmt formatCode="0%" sourceLinked="1"/>
        <c:majorTickMark val="none"/>
        <c:minorTickMark val="none"/>
        <c:tickLblPos val="nextTo"/>
        <c:crossAx val="24417152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a:t>
            </a:r>
            <a:r>
              <a:rPr lang="en-US" baseline="0"/>
              <a:t> Subsections Group Score</a:t>
            </a:r>
            <a:endParaRPr lang="en-US"/>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Scores'!$B$119:$B$122</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Scores'!$G$119:$G$122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396-404C-B739-DF61038FD973}"/>
            </c:ext>
          </c:extLst>
        </c:ser>
        <c:dLbls>
          <c:showLegendKey val="0"/>
          <c:showVal val="0"/>
          <c:showCatName val="0"/>
          <c:showSerName val="0"/>
          <c:showPercent val="0"/>
          <c:showBubbleSize val="0"/>
        </c:dLbls>
        <c:gapWidth val="150"/>
        <c:axId val="244174664"/>
        <c:axId val="244177016"/>
      </c:barChart>
      <c:catAx>
        <c:axId val="244174664"/>
        <c:scaling>
          <c:orientation val="minMax"/>
        </c:scaling>
        <c:delete val="0"/>
        <c:axPos val="b"/>
        <c:numFmt formatCode="General" sourceLinked="1"/>
        <c:majorTickMark val="none"/>
        <c:minorTickMark val="none"/>
        <c:tickLblPos val="nextTo"/>
        <c:crossAx val="244177016"/>
        <c:crosses val="autoZero"/>
        <c:auto val="1"/>
        <c:lblAlgn val="ctr"/>
        <c:lblOffset val="100"/>
        <c:noMultiLvlLbl val="0"/>
      </c:catAx>
      <c:valAx>
        <c:axId val="244177016"/>
        <c:scaling>
          <c:orientation val="minMax"/>
          <c:max val="1"/>
        </c:scaling>
        <c:delete val="0"/>
        <c:axPos val="l"/>
        <c:numFmt formatCode="0%" sourceLinked="1"/>
        <c:majorTickMark val="none"/>
        <c:minorTickMark val="none"/>
        <c:tickLblPos val="nextTo"/>
        <c:crossAx val="244174664"/>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Group</a:t>
            </a:r>
            <a:r>
              <a:rPr lang="en-US" baseline="0"/>
              <a:t> Scores</a:t>
            </a:r>
            <a:endParaRPr lang="en-US"/>
          </a:p>
        </c:rich>
      </c:tx>
      <c:overlay val="0"/>
    </c:title>
    <c:autoTitleDeleted val="0"/>
    <c:plotArea>
      <c:layout/>
      <c:barChart>
        <c:barDir val="col"/>
        <c:grouping val="clustered"/>
        <c:varyColors val="0"/>
        <c:ser>
          <c:idx val="0"/>
          <c:order val="0"/>
          <c:tx>
            <c:v>Group Scores</c:v>
          </c:tx>
          <c:invertIfNegative val="0"/>
          <c:dLbls>
            <c:spPr>
              <a:noFill/>
              <a:ln>
                <a:noFill/>
              </a:ln>
              <a:effectLst/>
            </c:spPr>
            <c:txPr>
              <a:bodyPr/>
              <a:lstStyle/>
              <a:p>
                <a:pPr>
                  <a:defRPr sz="800"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'Table-ModulesScore'!$B$4:$B$15</c:f>
              <c:strCache>
                <c:ptCount val="12"/>
                <c:pt idx="0">
                  <c:v>1. Institutional Capacity</c:v>
                </c:pt>
                <c:pt idx="1">
                  <c:v>2. Planning and Management</c:v>
                </c:pt>
                <c:pt idx="2">
                  <c:v>3. Mapping</c:v>
                </c:pt>
                <c:pt idx="3">
                  <c:v>4. Sampling</c:v>
                </c:pt>
                <c:pt idx="4">
                  <c:v>5. Quest. Content and Testing</c:v>
                </c:pt>
                <c:pt idx="5">
                  <c:v>6. Field Operations</c:v>
                </c:pt>
                <c:pt idx="6">
                  <c:v>7. Data Processing</c:v>
                </c:pt>
                <c:pt idx="7">
                  <c:v>8. Data Analysis and Evaulation</c:v>
                </c:pt>
                <c:pt idx="8">
                  <c:v>9. Data Dissemination</c:v>
                </c:pt>
                <c:pt idx="9">
                  <c:v>10. Publicity</c:v>
                </c:pt>
                <c:pt idx="10">
                  <c:v>11. Mobile Data Capture Summary</c:v>
                </c:pt>
                <c:pt idx="11">
                  <c:v>A. Administrative Records</c:v>
                </c:pt>
              </c:strCache>
            </c:strRef>
          </c:cat>
          <c:val>
            <c:numRef>
              <c:f>'Table-ModulesScore'!$D$4:$D$15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E5D-4B40-B162-C6177F51855F}"/>
            </c:ext>
          </c:extLst>
        </c:ser>
        <c:dLbls>
          <c:showLegendKey val="0"/>
          <c:showVal val="0"/>
          <c:showCatName val="0"/>
          <c:showSerName val="0"/>
          <c:showPercent val="0"/>
          <c:showBubbleSize val="0"/>
        </c:dLbls>
        <c:gapWidth val="45"/>
        <c:overlap val="-100"/>
        <c:axId val="165036240"/>
        <c:axId val="165037416"/>
      </c:barChart>
      <c:catAx>
        <c:axId val="165036240"/>
        <c:scaling>
          <c:orientation val="minMax"/>
        </c:scaling>
        <c:delete val="0"/>
        <c:axPos val="b"/>
        <c:numFmt formatCode="General" sourceLinked="1"/>
        <c:majorTickMark val="out"/>
        <c:minorTickMark val="none"/>
        <c:tickLblPos val="nextTo"/>
        <c:crossAx val="165037416"/>
        <c:crosses val="autoZero"/>
        <c:auto val="1"/>
        <c:lblAlgn val="ctr"/>
        <c:lblOffset val="80"/>
        <c:tickMarkSkip val="1"/>
        <c:noMultiLvlLbl val="0"/>
      </c:catAx>
      <c:valAx>
        <c:axId val="165037416"/>
        <c:scaling>
          <c:orientation val="minMax"/>
          <c:max val="1"/>
        </c:scaling>
        <c:delete val="0"/>
        <c:axPos val="l"/>
        <c:numFmt formatCode="0%" sourceLinked="1"/>
        <c:majorTickMark val="none"/>
        <c:minorTickMark val="none"/>
        <c:tickLblPos val="nextTo"/>
        <c:crossAx val="165036240"/>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a:t>
            </a:r>
            <a:r>
              <a:rPr lang="en-US" baseline="0"/>
              <a:t> Subsections Individual Score</a:t>
            </a:r>
            <a:endParaRPr lang="en-US"/>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Scores'!$B$119:$B$122</c:f>
              <c:strCache>
                <c:ptCount val="4"/>
                <c:pt idx="0">
                  <c:v>Human and Physical Capital</c:v>
                </c:pt>
                <c:pt idx="1">
                  <c:v>Methodological Soundness and International Standards</c:v>
                </c:pt>
                <c:pt idx="2">
                  <c:v>Quality Assurance </c:v>
                </c:pt>
                <c:pt idx="3">
                  <c:v>Written Procedures and Documentation</c:v>
                </c:pt>
              </c:strCache>
            </c:strRef>
          </c:cat>
          <c:val>
            <c:numRef>
              <c:f>'Summary of Scores'!$H$119:$H$122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C24A-417F-82F7-1AF8A1919583}"/>
            </c:ext>
          </c:extLst>
        </c:ser>
        <c:dLbls>
          <c:showLegendKey val="0"/>
          <c:showVal val="0"/>
          <c:showCatName val="0"/>
          <c:showSerName val="0"/>
          <c:showPercent val="0"/>
          <c:showBubbleSize val="0"/>
        </c:dLbls>
        <c:gapWidth val="150"/>
        <c:axId val="244175448"/>
        <c:axId val="244175840"/>
      </c:barChart>
      <c:catAx>
        <c:axId val="244175448"/>
        <c:scaling>
          <c:orientation val="minMax"/>
        </c:scaling>
        <c:delete val="0"/>
        <c:axPos val="b"/>
        <c:numFmt formatCode="General" sourceLinked="1"/>
        <c:majorTickMark val="none"/>
        <c:minorTickMark val="none"/>
        <c:tickLblPos val="nextTo"/>
        <c:crossAx val="244175840"/>
        <c:crosses val="autoZero"/>
        <c:auto val="1"/>
        <c:lblAlgn val="ctr"/>
        <c:lblOffset val="100"/>
        <c:noMultiLvlLbl val="0"/>
      </c:catAx>
      <c:valAx>
        <c:axId val="244175840"/>
        <c:scaling>
          <c:orientation val="minMax"/>
          <c:max val="1"/>
        </c:scaling>
        <c:delete val="0"/>
        <c:axPos val="l"/>
        <c:numFmt formatCode="0%" sourceLinked="1"/>
        <c:majorTickMark val="none"/>
        <c:minorTickMark val="none"/>
        <c:tickLblPos val="nextTo"/>
        <c:crossAx val="24417544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Individual </a:t>
            </a:r>
            <a:r>
              <a:rPr lang="en-US" baseline="0"/>
              <a:t>Scores</a:t>
            </a:r>
            <a:endParaRPr lang="en-US"/>
          </a:p>
        </c:rich>
      </c:tx>
      <c:overlay val="0"/>
    </c:title>
    <c:autoTitleDeleted val="0"/>
    <c:plotArea>
      <c:layout/>
      <c:barChart>
        <c:barDir val="col"/>
        <c:grouping val="clustered"/>
        <c:varyColors val="0"/>
        <c:ser>
          <c:idx val="0"/>
          <c:order val="0"/>
          <c:tx>
            <c:strRef>
              <c:f>'Table-ModulesScore'!$C$3</c:f>
              <c:strCache>
                <c:ptCount val="1"/>
                <c:pt idx="0">
                  <c:v>Individual Score</c:v>
                </c:pt>
              </c:strCache>
            </c:strRef>
          </c:tx>
          <c:invertIfNegative val="0"/>
          <c:dLbls>
            <c:spPr>
              <a:noFill/>
            </c:spPr>
            <c:txPr>
              <a:bodyPr/>
              <a:lstStyle/>
              <a:p>
                <a:pPr>
                  <a:defRPr sz="900"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'Table-ModulesScore'!$B$4:$B$15</c:f>
              <c:strCache>
                <c:ptCount val="12"/>
                <c:pt idx="0">
                  <c:v>1. Institutional Capacity</c:v>
                </c:pt>
                <c:pt idx="1">
                  <c:v>2. Planning and Management</c:v>
                </c:pt>
                <c:pt idx="2">
                  <c:v>3. Mapping</c:v>
                </c:pt>
                <c:pt idx="3">
                  <c:v>4. Sampling</c:v>
                </c:pt>
                <c:pt idx="4">
                  <c:v>5. Quest. Content and Testing</c:v>
                </c:pt>
                <c:pt idx="5">
                  <c:v>6. Field Operations</c:v>
                </c:pt>
                <c:pt idx="6">
                  <c:v>7. Data Processing</c:v>
                </c:pt>
                <c:pt idx="7">
                  <c:v>8. Data Analysis and Evaulation</c:v>
                </c:pt>
                <c:pt idx="8">
                  <c:v>9. Data Dissemination</c:v>
                </c:pt>
                <c:pt idx="9">
                  <c:v>10. Publicity</c:v>
                </c:pt>
                <c:pt idx="10">
                  <c:v>11. Mobile Data Capture Summary</c:v>
                </c:pt>
                <c:pt idx="11">
                  <c:v>A. Administrative Records</c:v>
                </c:pt>
              </c:strCache>
            </c:strRef>
          </c:cat>
          <c:val>
            <c:numRef>
              <c:f>'Table-ModulesScore'!$C$4:$C$15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1CA9-47D5-9E20-7F8F3177F0DD}"/>
            </c:ext>
          </c:extLst>
        </c:ser>
        <c:dLbls>
          <c:showLegendKey val="0"/>
          <c:showVal val="0"/>
          <c:showCatName val="0"/>
          <c:showSerName val="0"/>
          <c:showPercent val="0"/>
          <c:showBubbleSize val="0"/>
        </c:dLbls>
        <c:gapWidth val="45"/>
        <c:axId val="242809248"/>
        <c:axId val="242810032"/>
      </c:barChart>
      <c:catAx>
        <c:axId val="242809248"/>
        <c:scaling>
          <c:orientation val="minMax"/>
        </c:scaling>
        <c:delete val="0"/>
        <c:axPos val="b"/>
        <c:numFmt formatCode="General" sourceLinked="0"/>
        <c:majorTickMark val="out"/>
        <c:minorTickMark val="none"/>
        <c:tickLblPos val="nextTo"/>
        <c:crossAx val="242810032"/>
        <c:crosses val="autoZero"/>
        <c:auto val="1"/>
        <c:lblAlgn val="ctr"/>
        <c:lblOffset val="80"/>
        <c:noMultiLvlLbl val="0"/>
      </c:catAx>
      <c:valAx>
        <c:axId val="242810032"/>
        <c:scaling>
          <c:orientation val="minMax"/>
          <c:max val="1"/>
        </c:scaling>
        <c:delete val="0"/>
        <c:axPos val="l"/>
        <c:numFmt formatCode="0%" sourceLinked="1"/>
        <c:majorTickMark val="none"/>
        <c:minorTickMark val="none"/>
        <c:tickLblPos val="nextTo"/>
        <c:crossAx val="242809248"/>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Institutional</a:t>
            </a:r>
            <a:r>
              <a:rPr lang="en-US" baseline="0"/>
              <a:t> Capacity Group Score</a:t>
            </a:r>
            <a:endParaRPr lang="en-US"/>
          </a:p>
        </c:rich>
      </c:tx>
      <c:overlay val="0"/>
    </c:title>
    <c:autoTitleDeleted val="0"/>
    <c:plotArea>
      <c:layout/>
      <c:barChart>
        <c:barDir val="col"/>
        <c:grouping val="clustered"/>
        <c:varyColors val="0"/>
        <c:ser>
          <c:idx val="0"/>
          <c:order val="0"/>
          <c:invertIfNegative val="0"/>
          <c:dPt>
            <c:idx val="0"/>
            <c:invertIfNegative val="0"/>
            <c:bubble3D val="0"/>
            <c:extLst xmlns:c16r2="http://schemas.microsoft.com/office/drawing/2015/06/chart">
              <c:ext xmlns:c16="http://schemas.microsoft.com/office/drawing/2014/chart" uri="{C3380CC4-5D6E-409C-BE32-E72D297353CC}">
                <c16:uniqueId val="{00000000-4C64-44A3-B2FE-1DAA8EE2FBA8}"/>
              </c:ext>
            </c:extLst>
          </c:dPt>
          <c:dLbls>
            <c:spPr>
              <a:noFill/>
              <a:ln>
                <a:noFill/>
              </a:ln>
              <a:effectLst/>
            </c:spPr>
            <c:txPr>
              <a:bodyPr/>
              <a:lstStyle/>
              <a:p>
                <a:pPr>
                  <a:defRPr sz="900"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Scores'!$B$10:$B$14</c:f>
              <c:strCache>
                <c:ptCount val="5"/>
                <c:pt idx="0">
                  <c:v>Legal Environment</c:v>
                </c:pt>
                <c:pt idx="1">
                  <c:v>Data Confidentiality and Protection</c:v>
                </c:pt>
                <c:pt idx="2">
                  <c:v>Organizational Structure</c:v>
                </c:pt>
                <c:pt idx="3">
                  <c:v>Human and Physical Capital</c:v>
                </c:pt>
                <c:pt idx="4">
                  <c:v>Stakeholder Coordination</c:v>
                </c:pt>
              </c:strCache>
            </c:strRef>
          </c:cat>
          <c:val>
            <c:numRef>
              <c:f>'Summary of Scores'!$E$10:$E$14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C64-44A3-B2FE-1DAA8EE2FBA8}"/>
            </c:ext>
          </c:extLst>
        </c:ser>
        <c:dLbls>
          <c:showLegendKey val="0"/>
          <c:showVal val="0"/>
          <c:showCatName val="0"/>
          <c:showSerName val="0"/>
          <c:showPercent val="0"/>
          <c:showBubbleSize val="0"/>
        </c:dLbls>
        <c:gapWidth val="150"/>
        <c:axId val="242807680"/>
        <c:axId val="242808072"/>
      </c:barChart>
      <c:catAx>
        <c:axId val="242807680"/>
        <c:scaling>
          <c:orientation val="minMax"/>
        </c:scaling>
        <c:delete val="0"/>
        <c:axPos val="b"/>
        <c:numFmt formatCode="General" sourceLinked="1"/>
        <c:majorTickMark val="out"/>
        <c:minorTickMark val="none"/>
        <c:tickLblPos val="nextTo"/>
        <c:crossAx val="242808072"/>
        <c:crosses val="autoZero"/>
        <c:auto val="1"/>
        <c:lblAlgn val="ctr"/>
        <c:lblOffset val="100"/>
        <c:noMultiLvlLbl val="0"/>
      </c:catAx>
      <c:valAx>
        <c:axId val="242808072"/>
        <c:scaling>
          <c:orientation val="minMax"/>
          <c:max val="1"/>
        </c:scaling>
        <c:delete val="0"/>
        <c:axPos val="l"/>
        <c:numFmt formatCode="0%" sourceLinked="1"/>
        <c:majorTickMark val="none"/>
        <c:minorTickMark val="none"/>
        <c:tickLblPos val="nextTo"/>
        <c:crossAx val="242807680"/>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TASC - Institutional</a:t>
            </a:r>
            <a:r>
              <a:rPr lang="en-US" baseline="0"/>
              <a:t> Capacity Individual Score</a:t>
            </a:r>
            <a:endParaRPr lang="en-US"/>
          </a:p>
        </c:rich>
      </c:tx>
      <c:overlay val="0"/>
    </c:title>
    <c:autoTitleDeleted val="0"/>
    <c:plotArea>
      <c:layout/>
      <c:barChart>
        <c:barDir val="col"/>
        <c:grouping val="clustered"/>
        <c:varyColors val="0"/>
        <c:ser>
          <c:idx val="0"/>
          <c:order val="0"/>
          <c:invertIfNegative val="0"/>
          <c:dPt>
            <c:idx val="0"/>
            <c:invertIfNegative val="0"/>
            <c:bubble3D val="0"/>
            <c:extLst xmlns:c16r2="http://schemas.microsoft.com/office/drawing/2015/06/chart">
              <c:ext xmlns:c16="http://schemas.microsoft.com/office/drawing/2014/chart" uri="{C3380CC4-5D6E-409C-BE32-E72D297353CC}">
                <c16:uniqueId val="{00000000-7474-4BFD-9FD6-56D7E27B637D}"/>
              </c:ext>
            </c:extLst>
          </c:dPt>
          <c:dLbls>
            <c:spPr>
              <a:noFill/>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Scores'!$B$10:$B$14</c:f>
              <c:strCache>
                <c:ptCount val="5"/>
                <c:pt idx="0">
                  <c:v>Legal Environment</c:v>
                </c:pt>
                <c:pt idx="1">
                  <c:v>Data Confidentiality and Protection</c:v>
                </c:pt>
                <c:pt idx="2">
                  <c:v>Organizational Structure</c:v>
                </c:pt>
                <c:pt idx="3">
                  <c:v>Human and Physical Capital</c:v>
                </c:pt>
                <c:pt idx="4">
                  <c:v>Stakeholder Coordination</c:v>
                </c:pt>
              </c:strCache>
            </c:strRef>
          </c:cat>
          <c:val>
            <c:numRef>
              <c:f>'Summary of Scores'!$H$10:$H$14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474-4BFD-9FD6-56D7E27B637D}"/>
            </c:ext>
          </c:extLst>
        </c:ser>
        <c:dLbls>
          <c:showLegendKey val="0"/>
          <c:showVal val="0"/>
          <c:showCatName val="0"/>
          <c:showSerName val="0"/>
          <c:showPercent val="0"/>
          <c:showBubbleSize val="0"/>
        </c:dLbls>
        <c:gapWidth val="150"/>
        <c:axId val="242814712"/>
        <c:axId val="242816280"/>
      </c:barChart>
      <c:catAx>
        <c:axId val="242814712"/>
        <c:scaling>
          <c:orientation val="minMax"/>
        </c:scaling>
        <c:delete val="0"/>
        <c:axPos val="b"/>
        <c:numFmt formatCode="General" sourceLinked="1"/>
        <c:majorTickMark val="out"/>
        <c:minorTickMark val="none"/>
        <c:tickLblPos val="nextTo"/>
        <c:crossAx val="242816280"/>
        <c:crosses val="autoZero"/>
        <c:auto val="1"/>
        <c:lblAlgn val="ctr"/>
        <c:lblOffset val="100"/>
        <c:noMultiLvlLbl val="0"/>
      </c:catAx>
      <c:valAx>
        <c:axId val="242816280"/>
        <c:scaling>
          <c:orientation val="minMax"/>
          <c:max val="1"/>
        </c:scaling>
        <c:delete val="0"/>
        <c:axPos val="l"/>
        <c:numFmt formatCode="0%" sourceLinked="1"/>
        <c:majorTickMark val="none"/>
        <c:minorTickMark val="none"/>
        <c:tickLblPos val="nextTo"/>
        <c:crossAx val="242814712"/>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Planning</a:t>
            </a:r>
            <a:r>
              <a:rPr lang="en-US" baseline="0"/>
              <a:t> and Management</a:t>
            </a:r>
            <a:endParaRPr lang="en-US"/>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Scores'!$B$20:$B$23</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Scores'!$E$20:$E$23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DFFF-4B2F-B413-B1758910FC65}"/>
            </c:ext>
          </c:extLst>
        </c:ser>
        <c:dLbls>
          <c:showLegendKey val="0"/>
          <c:showVal val="0"/>
          <c:showCatName val="0"/>
          <c:showSerName val="0"/>
          <c:showPercent val="0"/>
          <c:showBubbleSize val="0"/>
        </c:dLbls>
        <c:gapWidth val="150"/>
        <c:axId val="242815104"/>
        <c:axId val="242807288"/>
      </c:barChart>
      <c:catAx>
        <c:axId val="242815104"/>
        <c:scaling>
          <c:orientation val="minMax"/>
        </c:scaling>
        <c:delete val="0"/>
        <c:axPos val="b"/>
        <c:numFmt formatCode="General" sourceLinked="1"/>
        <c:majorTickMark val="none"/>
        <c:minorTickMark val="none"/>
        <c:tickLblPos val="nextTo"/>
        <c:crossAx val="242807288"/>
        <c:crosses val="autoZero"/>
        <c:auto val="1"/>
        <c:lblAlgn val="ctr"/>
        <c:lblOffset val="100"/>
        <c:noMultiLvlLbl val="0"/>
      </c:catAx>
      <c:valAx>
        <c:axId val="242807288"/>
        <c:scaling>
          <c:orientation val="minMax"/>
          <c:max val="1"/>
        </c:scaling>
        <c:delete val="0"/>
        <c:axPos val="l"/>
        <c:numFmt formatCode="0%" sourceLinked="1"/>
        <c:majorTickMark val="none"/>
        <c:minorTickMark val="none"/>
        <c:tickLblPos val="nextTo"/>
        <c:crossAx val="242815104"/>
        <c:crosses val="autoZero"/>
        <c:crossBetween val="between"/>
        <c:majorUnit val="0.5"/>
      </c:valAx>
    </c:plotArea>
    <c:plotVisOnly val="1"/>
    <c:dispBlanksAs val="gap"/>
    <c:showDLblsOverMax val="0"/>
  </c:chart>
  <c:printSettings>
    <c:headerFooter/>
    <c:pageMargins b="0.750000000000006" l="0.70000000000000095" r="0.70000000000000095" t="0.75000000000000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Mapping</a:t>
            </a:r>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Scores'!$B$29:$B$32</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Scores'!$E$29:$E$32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1E6A-4FFA-A730-C904D8A3AD30}"/>
            </c:ext>
          </c:extLst>
        </c:ser>
        <c:dLbls>
          <c:showLegendKey val="0"/>
          <c:showVal val="0"/>
          <c:showCatName val="0"/>
          <c:showSerName val="0"/>
          <c:showPercent val="0"/>
          <c:showBubbleSize val="0"/>
        </c:dLbls>
        <c:gapWidth val="150"/>
        <c:axId val="242808856"/>
        <c:axId val="242806504"/>
      </c:barChart>
      <c:catAx>
        <c:axId val="242808856"/>
        <c:scaling>
          <c:orientation val="minMax"/>
        </c:scaling>
        <c:delete val="0"/>
        <c:axPos val="b"/>
        <c:numFmt formatCode="General" sourceLinked="1"/>
        <c:majorTickMark val="none"/>
        <c:minorTickMark val="none"/>
        <c:tickLblPos val="nextTo"/>
        <c:crossAx val="242806504"/>
        <c:crosses val="autoZero"/>
        <c:auto val="1"/>
        <c:lblAlgn val="ctr"/>
        <c:lblOffset val="100"/>
        <c:noMultiLvlLbl val="0"/>
      </c:catAx>
      <c:valAx>
        <c:axId val="242806504"/>
        <c:scaling>
          <c:orientation val="minMax"/>
          <c:max val="1"/>
        </c:scaling>
        <c:delete val="0"/>
        <c:axPos val="l"/>
        <c:numFmt formatCode="0%" sourceLinked="1"/>
        <c:majorTickMark val="none"/>
        <c:minorTickMark val="none"/>
        <c:tickLblPos val="nextTo"/>
        <c:crossAx val="242808856"/>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TASC - Sampling</a:t>
            </a:r>
          </a:p>
        </c:rich>
      </c:tx>
      <c:overlay val="0"/>
    </c:title>
    <c:autoTitleDeleted val="0"/>
    <c:plotArea>
      <c:layout/>
      <c:barChart>
        <c:barDir val="col"/>
        <c:grouping val="clustered"/>
        <c:varyColors val="0"/>
        <c:ser>
          <c:idx val="0"/>
          <c:order val="0"/>
          <c:tx>
            <c:strRef>
              <c:f>'Summary of Scores'!$E$38:$E$41</c:f>
              <c:strCache>
                <c:ptCount val="4"/>
                <c:pt idx="0">
                  <c:v>0%</c:v>
                </c:pt>
                <c:pt idx="1">
                  <c:v>0%</c:v>
                </c:pt>
                <c:pt idx="2">
                  <c:v>0%</c:v>
                </c:pt>
                <c:pt idx="3">
                  <c:v>0%</c:v>
                </c:pt>
              </c:strCache>
            </c:strRef>
          </c:tx>
          <c:invertIfNegative val="0"/>
          <c:dLbls>
            <c:spPr>
              <a:noFill/>
              <a:ln>
                <a:noFill/>
              </a:ln>
              <a:effectLst/>
            </c:spPr>
            <c:txPr>
              <a:bodyPr/>
              <a:lstStyle/>
              <a:p>
                <a:pPr>
                  <a:defRPr b="1">
                    <a:solidFill>
                      <a:schemeClr val="bg1"/>
                    </a:solidFill>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of Scores'!$B$38:$B$41</c:f>
              <c:strCache>
                <c:ptCount val="4"/>
                <c:pt idx="0">
                  <c:v>Human and Physical Capital</c:v>
                </c:pt>
                <c:pt idx="1">
                  <c:v>Methodological Soundness and International Standards</c:v>
                </c:pt>
                <c:pt idx="2">
                  <c:v>Quality Assurance</c:v>
                </c:pt>
                <c:pt idx="3">
                  <c:v>Written Procedures and Documentation</c:v>
                </c:pt>
              </c:strCache>
            </c:strRef>
          </c:cat>
          <c:val>
            <c:numRef>
              <c:f>'Summary of Scores'!$E$38:$E$41</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11E4-48B8-AC07-A9174082D294}"/>
            </c:ext>
          </c:extLst>
        </c:ser>
        <c:dLbls>
          <c:showLegendKey val="0"/>
          <c:showVal val="0"/>
          <c:showCatName val="0"/>
          <c:showSerName val="0"/>
          <c:showPercent val="0"/>
          <c:showBubbleSize val="0"/>
        </c:dLbls>
        <c:gapWidth val="150"/>
        <c:axId val="242594728"/>
        <c:axId val="242595904"/>
      </c:barChart>
      <c:catAx>
        <c:axId val="242594728"/>
        <c:scaling>
          <c:orientation val="minMax"/>
        </c:scaling>
        <c:delete val="0"/>
        <c:axPos val="b"/>
        <c:numFmt formatCode="General" sourceLinked="1"/>
        <c:majorTickMark val="none"/>
        <c:minorTickMark val="none"/>
        <c:tickLblPos val="nextTo"/>
        <c:crossAx val="242595904"/>
        <c:crosses val="autoZero"/>
        <c:auto val="1"/>
        <c:lblAlgn val="ctr"/>
        <c:lblOffset val="100"/>
        <c:noMultiLvlLbl val="0"/>
      </c:catAx>
      <c:valAx>
        <c:axId val="242595904"/>
        <c:scaling>
          <c:orientation val="minMax"/>
          <c:max val="1"/>
        </c:scaling>
        <c:delete val="0"/>
        <c:axPos val="l"/>
        <c:numFmt formatCode="0%" sourceLinked="1"/>
        <c:majorTickMark val="none"/>
        <c:minorTickMark val="none"/>
        <c:tickLblPos val="nextTo"/>
        <c:crossAx val="242594728"/>
        <c:crosses val="autoZero"/>
        <c:crossBetween val="between"/>
        <c:majorUnit val="0.5"/>
      </c:valAx>
    </c:plotArea>
    <c:plotVisOnly val="1"/>
    <c:dispBlanksAs val="gap"/>
    <c:showDLblsOverMax val="0"/>
  </c:chart>
  <c:printSettings>
    <c:headerFooter/>
    <c:pageMargins b="0.75000000000000699" l="0.70000000000000095" r="0.70000000000000095" t="0.75000000000000699"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76200</xdr:colOff>
      <xdr:row>27</xdr:row>
      <xdr:rowOff>28575</xdr:rowOff>
    </xdr:from>
    <xdr:to>
      <xdr:col>3</xdr:col>
      <xdr:colOff>295275</xdr:colOff>
      <xdr:row>30</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438775"/>
          <a:ext cx="1990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219075</xdr:colOff>
      <xdr:row>27</xdr:row>
      <xdr:rowOff>19050</xdr:rowOff>
    </xdr:from>
    <xdr:to>
      <xdr:col>12</xdr:col>
      <xdr:colOff>561975</xdr:colOff>
      <xdr:row>30</xdr:row>
      <xdr:rowOff>152400</xdr:rowOff>
    </xdr:to>
    <xdr:pic>
      <xdr:nvPicPr>
        <xdr:cNvPr id="3" name="Picture 2" descr="cb_solo_r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4575" y="5429250"/>
          <a:ext cx="15240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88900</xdr:colOff>
      <xdr:row>20</xdr:row>
      <xdr:rowOff>43180</xdr:rowOff>
    </xdr:from>
    <xdr:to>
      <xdr:col>11</xdr:col>
      <xdr:colOff>340360</xdr:colOff>
      <xdr:row>24</xdr:row>
      <xdr:rowOff>127000</xdr:rowOff>
    </xdr:to>
    <xdr:sp macro="" textlink="">
      <xdr:nvSpPr>
        <xdr:cNvPr id="4" name="Subtitle 2"/>
        <xdr:cNvSpPr>
          <a:spLocks noGrp="1"/>
        </xdr:cNvSpPr>
      </xdr:nvSpPr>
      <xdr:spPr>
        <a:xfrm>
          <a:off x="698500" y="4335780"/>
          <a:ext cx="6347460" cy="744220"/>
        </a:xfrm>
        <a:prstGeom prst="rect">
          <a:avLst/>
        </a:prstGeom>
      </xdr:spPr>
      <xdr:txBody>
        <a:bodyPr vert="horz" wrap="square" lIns="91440" tIns="45720" rIns="91440" bIns="45720" rtlCol="0">
          <a:normAutofit/>
        </a:bodyPr>
        <a:lstStyle>
          <a:lvl1pPr marL="0" indent="0" algn="ctr" defTabSz="914400" rtl="0" eaLnBrk="1" latinLnBrk="0" hangingPunct="1">
            <a:spcBef>
              <a:spcPct val="20000"/>
            </a:spcBef>
            <a:buFont typeface="Wingdings" panose="05000000000000000000" pitchFamily="2" charset="2"/>
            <a:buNone/>
            <a:defRPr sz="3200" kern="1200">
              <a:solidFill>
                <a:schemeClr val="tx1">
                  <a:tint val="75000"/>
                </a:schemeClr>
              </a:solidFill>
              <a:latin typeface="+mn-lt"/>
              <a:ea typeface="+mn-ea"/>
              <a:cs typeface="+mn-cs"/>
            </a:defRPr>
          </a:lvl1pPr>
          <a:lvl2pPr marL="457200" indent="0" algn="ctr" defTabSz="914400" rtl="0" eaLnBrk="1" latinLnBrk="0" hangingPunct="1">
            <a:spcBef>
              <a:spcPct val="20000"/>
            </a:spcBef>
            <a:buFont typeface="Wingdings" panose="05000000000000000000" pitchFamily="2" charset="2"/>
            <a:buNone/>
            <a:defRPr sz="2800" kern="1200">
              <a:solidFill>
                <a:schemeClr val="tx1">
                  <a:tint val="75000"/>
                </a:schemeClr>
              </a:solidFill>
              <a:latin typeface="+mn-lt"/>
              <a:ea typeface="+mn-ea"/>
              <a:cs typeface="+mn-cs"/>
            </a:defRPr>
          </a:lvl2pPr>
          <a:lvl3pPr marL="914400" indent="0" algn="ctr" defTabSz="914400" rtl="0" eaLnBrk="1" latinLnBrk="0" hangingPunct="1">
            <a:spcBef>
              <a:spcPct val="20000"/>
            </a:spcBef>
            <a:buFont typeface="Wingdings" panose="05000000000000000000" pitchFamily="2" charset="2"/>
            <a:buNone/>
            <a:defRPr sz="2400" kern="1200">
              <a:solidFill>
                <a:schemeClr val="tx1">
                  <a:tint val="75000"/>
                </a:schemeClr>
              </a:solidFill>
              <a:latin typeface="+mn-lt"/>
              <a:ea typeface="+mn-ea"/>
              <a:cs typeface="+mn-cs"/>
            </a:defRPr>
          </a:lvl3pPr>
          <a:lvl4pPr marL="1371600" indent="0" algn="ctr" defTabSz="914400" rtl="0" eaLnBrk="1" latinLnBrk="0" hangingPunct="1">
            <a:spcBef>
              <a:spcPct val="20000"/>
            </a:spcBef>
            <a:buFont typeface="Wingdings" panose="05000000000000000000" pitchFamily="2" charset="2"/>
            <a:buNone/>
            <a:defRPr sz="2000" kern="1200">
              <a:solidFill>
                <a:schemeClr val="tx1">
                  <a:tint val="75000"/>
                </a:schemeClr>
              </a:solidFill>
              <a:latin typeface="+mn-lt"/>
              <a:ea typeface="+mn-ea"/>
              <a:cs typeface="+mn-cs"/>
            </a:defRPr>
          </a:lvl4pPr>
          <a:lvl5pPr marL="1828800" indent="0" algn="ctr" defTabSz="914400" rtl="0" eaLnBrk="1" latinLnBrk="0" hangingPunct="1">
            <a:spcBef>
              <a:spcPct val="20000"/>
            </a:spcBef>
            <a:buFont typeface="Wingdings" panose="05000000000000000000" pitchFamily="2" charset="2"/>
            <a:buNone/>
            <a:defRPr sz="2000" kern="1200">
              <a:solidFill>
                <a:schemeClr val="tx1">
                  <a:tint val="75000"/>
                </a:schemeClr>
              </a:solidFill>
              <a:latin typeface="+mn-lt"/>
              <a:ea typeface="+mn-ea"/>
              <a:cs typeface="+mn-cs"/>
            </a:defRPr>
          </a:lvl5pPr>
          <a:lvl6pPr marL="22860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9pPr>
        </a:lstStyle>
        <a:p>
          <a:pPr eaLnBrk="1" fontAlgn="auto" hangingPunct="1">
            <a:spcAft>
              <a:spcPts val="0"/>
            </a:spcAft>
            <a:buFont typeface="Arial" pitchFamily="34" charset="0"/>
            <a:buNone/>
            <a:defRPr/>
          </a:pPr>
          <a:r>
            <a:rPr lang="en-US" sz="1800">
              <a:solidFill>
                <a:schemeClr val="tx2"/>
              </a:solidFill>
            </a:rPr>
            <a:t>The development of TASC was sponsored by the United States Agency for International Development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581025</xdr:colOff>
      <xdr:row>26</xdr:row>
      <xdr:rowOff>154998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20</xdr:col>
      <xdr:colOff>581025</xdr:colOff>
      <xdr:row>26</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9</xdr:col>
      <xdr:colOff>581025</xdr:colOff>
      <xdr:row>55</xdr:row>
      <xdr:rowOff>154998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29</xdr:row>
      <xdr:rowOff>0</xdr:rowOff>
    </xdr:from>
    <xdr:to>
      <xdr:col>20</xdr:col>
      <xdr:colOff>581025</xdr:colOff>
      <xdr:row>55</xdr:row>
      <xdr:rowOff>152400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381000</xdr:colOff>
      <xdr:row>30</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17</xdr:col>
      <xdr:colOff>381000</xdr:colOff>
      <xdr:row>30</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409575</xdr:colOff>
      <xdr:row>17</xdr:row>
      <xdr:rowOff>114300</xdr:rowOff>
    </xdr:to>
    <xdr:graphicFrame macro="">
      <xdr:nvGraphicFramePr>
        <xdr:cNvPr id="32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132790</xdr:colOff>
      <xdr:row>0</xdr:row>
      <xdr:rowOff>0</xdr:rowOff>
    </xdr:from>
    <xdr:to>
      <xdr:col>15</xdr:col>
      <xdr:colOff>532840</xdr:colOff>
      <xdr:row>17</xdr:row>
      <xdr:rowOff>104775</xdr:rowOff>
    </xdr:to>
    <xdr:graphicFrame macro="">
      <xdr:nvGraphicFramePr>
        <xdr:cNvPr id="329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7</xdr:col>
      <xdr:colOff>400050</xdr:colOff>
      <xdr:row>36</xdr:row>
      <xdr:rowOff>104775</xdr:rowOff>
    </xdr:to>
    <xdr:graphicFrame macro="">
      <xdr:nvGraphicFramePr>
        <xdr:cNvPr id="329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123265</xdr:colOff>
      <xdr:row>19</xdr:row>
      <xdr:rowOff>0</xdr:rowOff>
    </xdr:from>
    <xdr:to>
      <xdr:col>15</xdr:col>
      <xdr:colOff>523315</xdr:colOff>
      <xdr:row>36</xdr:row>
      <xdr:rowOff>104775</xdr:rowOff>
    </xdr:to>
    <xdr:graphicFrame macro="">
      <xdr:nvGraphicFramePr>
        <xdr:cNvPr id="329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7</xdr:col>
      <xdr:colOff>400050</xdr:colOff>
      <xdr:row>55</xdr:row>
      <xdr:rowOff>104775</xdr:rowOff>
    </xdr:to>
    <xdr:graphicFrame macro="">
      <xdr:nvGraphicFramePr>
        <xdr:cNvPr id="329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123265</xdr:colOff>
      <xdr:row>38</xdr:row>
      <xdr:rowOff>0</xdr:rowOff>
    </xdr:from>
    <xdr:to>
      <xdr:col>15</xdr:col>
      <xdr:colOff>523315</xdr:colOff>
      <xdr:row>55</xdr:row>
      <xdr:rowOff>104775</xdr:rowOff>
    </xdr:to>
    <xdr:graphicFrame macro="">
      <xdr:nvGraphicFramePr>
        <xdr:cNvPr id="329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57</xdr:row>
      <xdr:rowOff>0</xdr:rowOff>
    </xdr:from>
    <xdr:to>
      <xdr:col>7</xdr:col>
      <xdr:colOff>400050</xdr:colOff>
      <xdr:row>74</xdr:row>
      <xdr:rowOff>104775</xdr:rowOff>
    </xdr:to>
    <xdr:graphicFrame macro="">
      <xdr:nvGraphicFramePr>
        <xdr:cNvPr id="329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123265</xdr:colOff>
      <xdr:row>57</xdr:row>
      <xdr:rowOff>0</xdr:rowOff>
    </xdr:from>
    <xdr:to>
      <xdr:col>15</xdr:col>
      <xdr:colOff>523315</xdr:colOff>
      <xdr:row>74</xdr:row>
      <xdr:rowOff>104775</xdr:rowOff>
    </xdr:to>
    <xdr:graphicFrame macro="">
      <xdr:nvGraphicFramePr>
        <xdr:cNvPr id="329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76</xdr:row>
      <xdr:rowOff>0</xdr:rowOff>
    </xdr:from>
    <xdr:to>
      <xdr:col>7</xdr:col>
      <xdr:colOff>400050</xdr:colOff>
      <xdr:row>93</xdr:row>
      <xdr:rowOff>104775</xdr:rowOff>
    </xdr:to>
    <xdr:graphicFrame macro="">
      <xdr:nvGraphicFramePr>
        <xdr:cNvPr id="1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95</xdr:row>
      <xdr:rowOff>0</xdr:rowOff>
    </xdr:from>
    <xdr:to>
      <xdr:col>7</xdr:col>
      <xdr:colOff>400050</xdr:colOff>
      <xdr:row>112</xdr:row>
      <xdr:rowOff>104775</xdr:rowOff>
    </xdr:to>
    <xdr:graphicFrame macro="">
      <xdr:nvGraphicFramePr>
        <xdr:cNvPr id="1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123265</xdr:colOff>
      <xdr:row>76</xdr:row>
      <xdr:rowOff>11205</xdr:rowOff>
    </xdr:from>
    <xdr:to>
      <xdr:col>15</xdr:col>
      <xdr:colOff>523315</xdr:colOff>
      <xdr:row>93</xdr:row>
      <xdr:rowOff>115980</xdr:rowOff>
    </xdr:to>
    <xdr:graphicFrame macro="">
      <xdr:nvGraphicFramePr>
        <xdr:cNvPr id="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7</xdr:col>
      <xdr:colOff>409575</xdr:colOff>
      <xdr:row>17</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0</xdr:row>
      <xdr:rowOff>0</xdr:rowOff>
    </xdr:from>
    <xdr:to>
      <xdr:col>15</xdr:col>
      <xdr:colOff>409575</xdr:colOff>
      <xdr:row>17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7</xdr:col>
      <xdr:colOff>400050</xdr:colOff>
      <xdr:row>36</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19</xdr:row>
      <xdr:rowOff>0</xdr:rowOff>
    </xdr:from>
    <xdr:to>
      <xdr:col>15</xdr:col>
      <xdr:colOff>400050</xdr:colOff>
      <xdr:row>36</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7</xdr:col>
      <xdr:colOff>400050</xdr:colOff>
      <xdr:row>55</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38</xdr:row>
      <xdr:rowOff>0</xdr:rowOff>
    </xdr:from>
    <xdr:to>
      <xdr:col>15</xdr:col>
      <xdr:colOff>400050</xdr:colOff>
      <xdr:row>55</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57</xdr:row>
      <xdr:rowOff>0</xdr:rowOff>
    </xdr:from>
    <xdr:to>
      <xdr:col>7</xdr:col>
      <xdr:colOff>400050</xdr:colOff>
      <xdr:row>74</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57</xdr:row>
      <xdr:rowOff>0</xdr:rowOff>
    </xdr:from>
    <xdr:to>
      <xdr:col>15</xdr:col>
      <xdr:colOff>400050</xdr:colOff>
      <xdr:row>74</xdr:row>
      <xdr:rowOff>104775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76</xdr:row>
      <xdr:rowOff>0</xdr:rowOff>
    </xdr:from>
    <xdr:to>
      <xdr:col>7</xdr:col>
      <xdr:colOff>400050</xdr:colOff>
      <xdr:row>93</xdr:row>
      <xdr:rowOff>104775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95</xdr:row>
      <xdr:rowOff>0</xdr:rowOff>
    </xdr:from>
    <xdr:to>
      <xdr:col>7</xdr:col>
      <xdr:colOff>400050</xdr:colOff>
      <xdr:row>112</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44824</xdr:colOff>
      <xdr:row>76</xdr:row>
      <xdr:rowOff>-1</xdr:rowOff>
    </xdr:from>
    <xdr:to>
      <xdr:col>15</xdr:col>
      <xdr:colOff>444874</xdr:colOff>
      <xdr:row>93</xdr:row>
      <xdr:rowOff>104774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0</xdr:rowOff>
    </xdr:from>
    <xdr:to>
      <xdr:col>9</xdr:col>
      <xdr:colOff>304800</xdr:colOff>
      <xdr:row>31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19</xdr:col>
      <xdr:colOff>295275</xdr:colOff>
      <xdr:row>31</xdr:row>
      <xdr:rowOff>114300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3:D15" totalsRowShown="0" headerRowBorderDxfId="4">
  <autoFilter ref="A3:D15"/>
  <tableColumns count="4">
    <tableColumn id="5" name="Order" dataDxfId="3" dataCellStyle="Normal 2 2"/>
    <tableColumn id="1" name="Module" dataDxfId="2"/>
    <tableColumn id="2" name="Individual Score" dataDxfId="1"/>
    <tableColumn id="3" name="Group Score"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G13"/>
  <sheetViews>
    <sheetView tabSelected="1" zoomScaleNormal="100" zoomScaleSheetLayoutView="100" workbookViewId="0">
      <selection activeCell="G5" sqref="G5"/>
    </sheetView>
  </sheetViews>
  <sheetFormatPr baseColWidth="10" defaultColWidth="8.85546875" defaultRowHeight="12.75" x14ac:dyDescent="0.2"/>
  <cols>
    <col min="1" max="16384" width="8.85546875" style="208"/>
  </cols>
  <sheetData>
    <row r="5" spans="7:7" ht="13.5" customHeight="1" x14ac:dyDescent="0.2"/>
    <row r="6" spans="7:7" ht="13.5" customHeight="1" x14ac:dyDescent="0.2"/>
    <row r="7" spans="7:7" ht="13.5" customHeight="1" x14ac:dyDescent="0.2"/>
    <row r="10" spans="7:7" ht="33.75" x14ac:dyDescent="0.2">
      <c r="G10" s="209" t="s">
        <v>102</v>
      </c>
    </row>
    <row r="11" spans="7:7" ht="32.25" x14ac:dyDescent="0.2">
      <c r="G11" s="207" t="s">
        <v>100</v>
      </c>
    </row>
    <row r="12" spans="7:7" ht="32.25" x14ac:dyDescent="0.2">
      <c r="G12" s="207" t="s">
        <v>101</v>
      </c>
    </row>
    <row r="13" spans="7:7" ht="32.25" x14ac:dyDescent="0.2">
      <c r="G13" s="207" t="s">
        <v>99</v>
      </c>
    </row>
  </sheetData>
  <sheetProtection algorithmName="SHA-512" hashValue="2atETSHinJPVujg4Ej9/TgXvthJUBVS5pUwmxN7ZjOFz2+pAh2PdYCQUhs009Qzy64p5tQCByy0b68Uhj9zBNQ==" saltValue="cEPAyt40ZMn7KNDUiE+xdw==" spinCount="100000" sheet="1" objects="1" scenarios="1"/>
  <pageMargins left="0.7" right="0.7" top="0.75" bottom="0.75" header="0.3" footer="0.3"/>
  <pageSetup orientation="landscape" r:id="rId1"/>
  <headerFooter differentFirst="1">
    <oddFooter>&amp;L&amp;P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72"/>
  <sheetViews>
    <sheetView zoomScaleNormal="100" zoomScaleSheetLayoutView="100" workbookViewId="0">
      <selection activeCell="O22" sqref="O22"/>
    </sheetView>
  </sheetViews>
  <sheetFormatPr baseColWidth="10" defaultColWidth="8.85546875" defaultRowHeight="12.75" x14ac:dyDescent="0.2"/>
  <cols>
    <col min="1" max="1" width="5.7109375" style="50" customWidth="1"/>
    <col min="2" max="2" width="72.42578125" style="13" customWidth="1"/>
    <col min="3" max="7" width="14.28515625" style="14" customWidth="1"/>
    <col min="8" max="8" width="14.28515625" style="1" customWidth="1"/>
    <col min="9" max="9" width="8.85546875" style="1"/>
    <col min="10" max="28" width="8.85546875" style="20"/>
    <col min="29" max="16384" width="8.85546875" style="1"/>
  </cols>
  <sheetData>
    <row r="1" spans="1:29" ht="15.95" customHeight="1" x14ac:dyDescent="0.2">
      <c r="A1" s="969" t="s">
        <v>697</v>
      </c>
      <c r="B1" s="970"/>
      <c r="C1" s="371"/>
      <c r="D1" s="371"/>
      <c r="E1" s="371"/>
      <c r="F1" s="373"/>
      <c r="G1" s="325" t="s">
        <v>227</v>
      </c>
      <c r="H1" s="325" t="s">
        <v>228</v>
      </c>
      <c r="J1" s="956" t="s">
        <v>231</v>
      </c>
      <c r="K1" s="957"/>
      <c r="L1" s="958"/>
      <c r="N1" s="160" t="s">
        <v>232</v>
      </c>
      <c r="O1" s="176"/>
      <c r="P1" s="176"/>
      <c r="Q1" s="176"/>
      <c r="R1" s="176"/>
      <c r="S1" s="176"/>
      <c r="T1" s="176"/>
      <c r="U1" s="176"/>
      <c r="V1" s="176"/>
      <c r="W1" s="176"/>
      <c r="X1" s="176"/>
      <c r="Y1" s="176"/>
      <c r="Z1" s="176"/>
      <c r="AA1" s="176"/>
      <c r="AB1" s="177"/>
    </row>
    <row r="2" spans="1:29" ht="15.95" customHeight="1" thickBot="1" x14ac:dyDescent="0.25">
      <c r="A2" s="971"/>
      <c r="B2" s="972"/>
      <c r="C2" s="374" t="s">
        <v>764</v>
      </c>
      <c r="D2" s="374" t="s">
        <v>765</v>
      </c>
      <c r="E2" s="374" t="s">
        <v>766</v>
      </c>
      <c r="F2" s="375"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5" t="s">
        <v>504</v>
      </c>
      <c r="B3" s="946"/>
      <c r="C3" s="125"/>
      <c r="D3" s="125"/>
      <c r="E3" s="125"/>
      <c r="F3" s="126"/>
      <c r="G3" s="280"/>
      <c r="H3" s="137"/>
      <c r="J3" s="331"/>
      <c r="K3" s="332"/>
      <c r="L3" s="333"/>
      <c r="M3" s="36"/>
      <c r="N3" s="331"/>
      <c r="O3" s="332"/>
      <c r="P3" s="332"/>
      <c r="Q3" s="332"/>
      <c r="R3" s="332"/>
      <c r="S3" s="332"/>
      <c r="T3" s="332"/>
      <c r="U3" s="332"/>
      <c r="V3" s="332"/>
      <c r="W3" s="332"/>
      <c r="X3" s="332"/>
      <c r="Y3" s="332"/>
      <c r="Z3" s="332"/>
      <c r="AA3" s="332"/>
      <c r="AB3" s="333"/>
    </row>
    <row r="4" spans="1:29" ht="62.25" customHeight="1" x14ac:dyDescent="0.2">
      <c r="A4" s="579" t="s">
        <v>630</v>
      </c>
      <c r="B4" s="339" t="s">
        <v>1138</v>
      </c>
      <c r="C4" s="582" t="s">
        <v>1169</v>
      </c>
      <c r="D4" s="340" t="s">
        <v>1170</v>
      </c>
      <c r="E4" s="340" t="s">
        <v>1171</v>
      </c>
      <c r="F4" s="341" t="s">
        <v>1139</v>
      </c>
      <c r="G4" s="443" t="str">
        <f>IF((COUNT(J4:L4)&gt;0),AVERAGE(J4:L4),"")</f>
        <v/>
      </c>
      <c r="H4" s="444" t="str">
        <f>IF((COUNT(N4:AB4)&gt;0),AVERAGE(N4:AB4),"")</f>
        <v/>
      </c>
      <c r="J4" s="554"/>
      <c r="K4" s="555"/>
      <c r="L4" s="556"/>
      <c r="N4" s="554"/>
      <c r="O4" s="555"/>
      <c r="P4" s="555"/>
      <c r="Q4" s="555"/>
      <c r="R4" s="555"/>
      <c r="S4" s="555"/>
      <c r="T4" s="555"/>
      <c r="U4" s="555"/>
      <c r="V4" s="555"/>
      <c r="W4" s="555"/>
      <c r="X4" s="555"/>
      <c r="Y4" s="555"/>
      <c r="Z4" s="555"/>
      <c r="AA4" s="555"/>
      <c r="AB4" s="556"/>
    </row>
    <row r="5" spans="1:29" ht="195.75" customHeight="1" x14ac:dyDescent="0.2">
      <c r="A5" s="55" t="s">
        <v>631</v>
      </c>
      <c r="B5" s="10" t="s">
        <v>1172</v>
      </c>
      <c r="C5" s="3" t="s">
        <v>1173</v>
      </c>
      <c r="D5" s="3" t="s">
        <v>1174</v>
      </c>
      <c r="E5" s="3" t="s">
        <v>1175</v>
      </c>
      <c r="F5" s="26" t="s">
        <v>1135</v>
      </c>
      <c r="G5" s="290" t="str">
        <f t="shared" ref="G5:G8" si="0">IF((COUNT(J5:L5)&gt;0),AVERAGE(J5:L5),"")</f>
        <v/>
      </c>
      <c r="H5" s="287" t="str">
        <f t="shared" ref="H5:H8" si="1">IF((COUNT(N5:AB5)&gt;0),AVERAGE(N5:AB5),"")</f>
        <v/>
      </c>
      <c r="J5" s="296"/>
      <c r="K5" s="295"/>
      <c r="L5" s="297"/>
      <c r="N5" s="296"/>
      <c r="O5" s="295"/>
      <c r="P5" s="295"/>
      <c r="Q5" s="295"/>
      <c r="R5" s="295"/>
      <c r="S5" s="295"/>
      <c r="T5" s="295"/>
      <c r="U5" s="295"/>
      <c r="V5" s="295"/>
      <c r="W5" s="295"/>
      <c r="X5" s="295"/>
      <c r="Y5" s="295"/>
      <c r="Z5" s="295"/>
      <c r="AA5" s="295"/>
      <c r="AB5" s="297"/>
    </row>
    <row r="6" spans="1:29" s="6" customFormat="1" ht="106.15" customHeight="1" x14ac:dyDescent="0.2">
      <c r="A6" s="352" t="s">
        <v>632</v>
      </c>
      <c r="B6" s="369" t="s">
        <v>214</v>
      </c>
      <c r="C6" s="354" t="s">
        <v>215</v>
      </c>
      <c r="D6" s="354" t="s">
        <v>315</v>
      </c>
      <c r="E6" s="354" t="s">
        <v>316</v>
      </c>
      <c r="F6" s="355" t="s">
        <v>216</v>
      </c>
      <c r="G6" s="445" t="str">
        <f t="shared" si="0"/>
        <v/>
      </c>
      <c r="H6" s="446" t="str">
        <f t="shared" si="1"/>
        <v/>
      </c>
      <c r="I6" s="1"/>
      <c r="J6" s="447"/>
      <c r="K6" s="448"/>
      <c r="L6" s="449"/>
      <c r="M6" s="20"/>
      <c r="N6" s="447"/>
      <c r="O6" s="448"/>
      <c r="P6" s="448"/>
      <c r="Q6" s="448"/>
      <c r="R6" s="448"/>
      <c r="S6" s="448"/>
      <c r="T6" s="448"/>
      <c r="U6" s="448"/>
      <c r="V6" s="448"/>
      <c r="W6" s="448"/>
      <c r="X6" s="448"/>
      <c r="Y6" s="448"/>
      <c r="Z6" s="448"/>
      <c r="AA6" s="448"/>
      <c r="AB6" s="449"/>
    </row>
    <row r="7" spans="1:29" s="193" customFormat="1" ht="104.25" customHeight="1" x14ac:dyDescent="0.2">
      <c r="A7" s="323" t="s">
        <v>633</v>
      </c>
      <c r="B7" s="281" t="s">
        <v>1176</v>
      </c>
      <c r="C7" s="278" t="s">
        <v>1177</v>
      </c>
      <c r="D7" s="278" t="s">
        <v>822</v>
      </c>
      <c r="E7" s="278" t="s">
        <v>73</v>
      </c>
      <c r="F7" s="279" t="s">
        <v>74</v>
      </c>
      <c r="G7" s="290" t="str">
        <f t="shared" si="0"/>
        <v/>
      </c>
      <c r="H7" s="626" t="str">
        <f t="shared" si="1"/>
        <v/>
      </c>
      <c r="J7" s="478"/>
      <c r="K7" s="479"/>
      <c r="L7" s="480"/>
      <c r="M7" s="623"/>
      <c r="N7" s="478"/>
      <c r="O7" s="479"/>
      <c r="P7" s="479"/>
      <c r="Q7" s="479"/>
      <c r="R7" s="479"/>
      <c r="S7" s="479"/>
      <c r="T7" s="479"/>
      <c r="U7" s="479"/>
      <c r="V7" s="479"/>
      <c r="W7" s="479"/>
      <c r="X7" s="479"/>
      <c r="Y7" s="479"/>
      <c r="Z7" s="479"/>
      <c r="AA7" s="479"/>
      <c r="AB7" s="480"/>
    </row>
    <row r="8" spans="1:29" s="193" customFormat="1" ht="63.75" thickBot="1" x14ac:dyDescent="0.25">
      <c r="A8" s="352" t="s">
        <v>634</v>
      </c>
      <c r="B8" s="369" t="s">
        <v>75</v>
      </c>
      <c r="C8" s="354" t="s">
        <v>75</v>
      </c>
      <c r="D8" s="354" t="s">
        <v>76</v>
      </c>
      <c r="E8" s="354" t="s">
        <v>77</v>
      </c>
      <c r="F8" s="355" t="s">
        <v>78</v>
      </c>
      <c r="G8" s="520" t="str">
        <f t="shared" si="0"/>
        <v/>
      </c>
      <c r="H8" s="627" t="str">
        <f t="shared" si="1"/>
        <v/>
      </c>
      <c r="J8" s="924"/>
      <c r="K8" s="925"/>
      <c r="L8" s="926"/>
      <c r="M8" s="625"/>
      <c r="N8" s="924"/>
      <c r="O8" s="925"/>
      <c r="P8" s="925"/>
      <c r="Q8" s="925"/>
      <c r="R8" s="925"/>
      <c r="S8" s="925"/>
      <c r="T8" s="925"/>
      <c r="U8" s="925"/>
      <c r="V8" s="925"/>
      <c r="W8" s="925"/>
      <c r="X8" s="925"/>
      <c r="Y8" s="925"/>
      <c r="Z8" s="925"/>
      <c r="AA8" s="925"/>
      <c r="AB8" s="926"/>
    </row>
    <row r="9" spans="1:29" s="2" customFormat="1" ht="19.5" customHeight="1" thickBot="1" x14ac:dyDescent="0.25">
      <c r="A9" s="945" t="s">
        <v>476</v>
      </c>
      <c r="B9" s="946"/>
      <c r="C9" s="125"/>
      <c r="D9" s="125"/>
      <c r="E9" s="125"/>
      <c r="F9" s="126"/>
      <c r="G9" s="310"/>
      <c r="H9" s="312"/>
      <c r="I9" s="1"/>
      <c r="J9" s="894"/>
      <c r="K9" s="895"/>
      <c r="L9" s="896"/>
      <c r="M9" s="20"/>
      <c r="N9" s="310"/>
      <c r="O9" s="311"/>
      <c r="P9" s="311"/>
      <c r="Q9" s="311"/>
      <c r="R9" s="311"/>
      <c r="S9" s="311"/>
      <c r="T9" s="311"/>
      <c r="U9" s="311"/>
      <c r="V9" s="311"/>
      <c r="W9" s="311"/>
      <c r="X9" s="311"/>
      <c r="Y9" s="311"/>
      <c r="Z9" s="311"/>
      <c r="AA9" s="311"/>
      <c r="AB9" s="312"/>
      <c r="AC9" s="1"/>
    </row>
    <row r="10" spans="1:29" ht="79.5" customHeight="1" x14ac:dyDescent="0.2">
      <c r="A10" s="55" t="s">
        <v>635</v>
      </c>
      <c r="B10" s="10" t="s">
        <v>777</v>
      </c>
      <c r="C10" s="3" t="s">
        <v>779</v>
      </c>
      <c r="D10" s="3" t="s">
        <v>780</v>
      </c>
      <c r="E10" s="3" t="s">
        <v>781</v>
      </c>
      <c r="F10" s="26" t="s">
        <v>782</v>
      </c>
      <c r="G10" s="317" t="str">
        <f t="shared" ref="G10:G22" si="2">IF((COUNT(J10:L10)&gt;0),AVERAGE(J10:L10),"")</f>
        <v/>
      </c>
      <c r="H10" s="316" t="str">
        <f t="shared" ref="H10:H22" si="3">IF((COUNT(N10:AB10)&gt;0),AVERAGE(N10:AB10),"")</f>
        <v/>
      </c>
      <c r="J10" s="313"/>
      <c r="K10" s="314"/>
      <c r="L10" s="315"/>
      <c r="N10" s="313"/>
      <c r="O10" s="314"/>
      <c r="P10" s="314"/>
      <c r="Q10" s="314"/>
      <c r="R10" s="314"/>
      <c r="S10" s="314"/>
      <c r="T10" s="314"/>
      <c r="U10" s="314"/>
      <c r="V10" s="314"/>
      <c r="W10" s="314"/>
      <c r="X10" s="314"/>
      <c r="Y10" s="314"/>
      <c r="Z10" s="314"/>
      <c r="AA10" s="314"/>
      <c r="AB10" s="315"/>
    </row>
    <row r="11" spans="1:29" s="6" customFormat="1" ht="66.75" customHeight="1" x14ac:dyDescent="0.2">
      <c r="A11" s="352" t="s">
        <v>636</v>
      </c>
      <c r="B11" s="369" t="s">
        <v>1140</v>
      </c>
      <c r="C11" s="354" t="s">
        <v>1141</v>
      </c>
      <c r="D11" s="354" t="s">
        <v>1142</v>
      </c>
      <c r="E11" s="354" t="s">
        <v>1143</v>
      </c>
      <c r="F11" s="355" t="s">
        <v>1144</v>
      </c>
      <c r="G11" s="445" t="str">
        <f t="shared" si="2"/>
        <v/>
      </c>
      <c r="H11" s="446" t="str">
        <f t="shared" si="3"/>
        <v/>
      </c>
      <c r="I11" s="1"/>
      <c r="J11" s="447"/>
      <c r="K11" s="448"/>
      <c r="L11" s="449"/>
      <c r="M11" s="20"/>
      <c r="N11" s="447"/>
      <c r="O11" s="448"/>
      <c r="P11" s="448"/>
      <c r="Q11" s="448"/>
      <c r="R11" s="448"/>
      <c r="S11" s="448"/>
      <c r="T11" s="448"/>
      <c r="U11" s="448"/>
      <c r="V11" s="448"/>
      <c r="W11" s="448"/>
      <c r="X11" s="448"/>
      <c r="Y11" s="448"/>
      <c r="Z11" s="448"/>
      <c r="AA11" s="448"/>
      <c r="AB11" s="449"/>
    </row>
    <row r="12" spans="1:29" s="6" customFormat="1" ht="82.5" customHeight="1" x14ac:dyDescent="0.2">
      <c r="A12" s="308" t="s">
        <v>637</v>
      </c>
      <c r="B12" s="277" t="s">
        <v>1145</v>
      </c>
      <c r="C12" s="278" t="s">
        <v>1146</v>
      </c>
      <c r="D12" s="278" t="s">
        <v>1147</v>
      </c>
      <c r="E12" s="278" t="s">
        <v>1148</v>
      </c>
      <c r="F12" s="279" t="s">
        <v>1149</v>
      </c>
      <c r="G12" s="290" t="str">
        <f t="shared" si="2"/>
        <v/>
      </c>
      <c r="H12" s="287" t="str">
        <f t="shared" si="3"/>
        <v/>
      </c>
      <c r="I12" s="1"/>
      <c r="J12" s="296"/>
      <c r="K12" s="295"/>
      <c r="L12" s="297"/>
      <c r="M12" s="20"/>
      <c r="N12" s="296"/>
      <c r="O12" s="295"/>
      <c r="P12" s="295"/>
      <c r="Q12" s="295"/>
      <c r="R12" s="295"/>
      <c r="S12" s="295"/>
      <c r="T12" s="295"/>
      <c r="U12" s="295"/>
      <c r="V12" s="295"/>
      <c r="W12" s="295"/>
      <c r="X12" s="295"/>
      <c r="Y12" s="295"/>
      <c r="Z12" s="295"/>
      <c r="AA12" s="295"/>
      <c r="AB12" s="297"/>
    </row>
    <row r="13" spans="1:29" ht="52.5" x14ac:dyDescent="0.2">
      <c r="A13" s="352" t="s">
        <v>371</v>
      </c>
      <c r="B13" s="369" t="s">
        <v>282</v>
      </c>
      <c r="C13" s="354" t="s">
        <v>734</v>
      </c>
      <c r="D13" s="354" t="s">
        <v>1150</v>
      </c>
      <c r="E13" s="354" t="s">
        <v>735</v>
      </c>
      <c r="F13" s="355" t="s">
        <v>736</v>
      </c>
      <c r="G13" s="445" t="str">
        <f t="shared" si="2"/>
        <v/>
      </c>
      <c r="H13" s="446" t="str">
        <f t="shared" si="3"/>
        <v/>
      </c>
      <c r="J13" s="447"/>
      <c r="K13" s="448"/>
      <c r="L13" s="449"/>
      <c r="M13" s="914"/>
      <c r="N13" s="447"/>
      <c r="O13" s="448"/>
      <c r="P13" s="448"/>
      <c r="Q13" s="448"/>
      <c r="R13" s="448"/>
      <c r="S13" s="448"/>
      <c r="T13" s="448"/>
      <c r="U13" s="448"/>
      <c r="V13" s="448"/>
      <c r="W13" s="448"/>
      <c r="X13" s="448"/>
      <c r="Y13" s="448"/>
      <c r="Z13" s="448"/>
      <c r="AA13" s="448"/>
      <c r="AB13" s="449"/>
    </row>
    <row r="14" spans="1:29" s="193" customFormat="1" ht="103.15" customHeight="1" x14ac:dyDescent="0.2">
      <c r="A14" s="323" t="s">
        <v>638</v>
      </c>
      <c r="B14" s="281" t="s">
        <v>827</v>
      </c>
      <c r="C14" s="278" t="s">
        <v>828</v>
      </c>
      <c r="D14" s="278" t="s">
        <v>1178</v>
      </c>
      <c r="E14" s="278" t="s">
        <v>826</v>
      </c>
      <c r="F14" s="279" t="s">
        <v>180</v>
      </c>
      <c r="G14" s="290" t="str">
        <f t="shared" si="2"/>
        <v/>
      </c>
      <c r="H14" s="287" t="str">
        <f t="shared" si="3"/>
        <v/>
      </c>
      <c r="J14" s="478"/>
      <c r="K14" s="479"/>
      <c r="L14" s="480"/>
      <c r="M14" s="906"/>
      <c r="N14" s="478"/>
      <c r="O14" s="479"/>
      <c r="P14" s="479"/>
      <c r="Q14" s="479"/>
      <c r="R14" s="479"/>
      <c r="S14" s="479"/>
      <c r="T14" s="479"/>
      <c r="U14" s="479"/>
      <c r="V14" s="479"/>
      <c r="W14" s="479"/>
      <c r="X14" s="479"/>
      <c r="Y14" s="479"/>
      <c r="Z14" s="479"/>
      <c r="AA14" s="479"/>
      <c r="AB14" s="480"/>
    </row>
    <row r="15" spans="1:29" s="193" customFormat="1" ht="77.25" customHeight="1" x14ac:dyDescent="0.2">
      <c r="A15" s="352" t="s">
        <v>639</v>
      </c>
      <c r="B15" s="369" t="s">
        <v>79</v>
      </c>
      <c r="C15" s="354" t="s">
        <v>79</v>
      </c>
      <c r="D15" s="354" t="s">
        <v>823</v>
      </c>
      <c r="E15" s="354" t="s">
        <v>824</v>
      </c>
      <c r="F15" s="355" t="s">
        <v>80</v>
      </c>
      <c r="G15" s="445" t="str">
        <f t="shared" si="2"/>
        <v/>
      </c>
      <c r="H15" s="446" t="str">
        <f t="shared" si="3"/>
        <v/>
      </c>
      <c r="J15" s="908"/>
      <c r="K15" s="927"/>
      <c r="L15" s="910"/>
      <c r="M15" s="623"/>
      <c r="N15" s="908"/>
      <c r="O15" s="927"/>
      <c r="P15" s="927"/>
      <c r="Q15" s="927"/>
      <c r="R15" s="927"/>
      <c r="S15" s="927"/>
      <c r="T15" s="927"/>
      <c r="U15" s="927"/>
      <c r="V15" s="927"/>
      <c r="W15" s="927"/>
      <c r="X15" s="927"/>
      <c r="Y15" s="927"/>
      <c r="Z15" s="927"/>
      <c r="AA15" s="927"/>
      <c r="AB15" s="910"/>
    </row>
    <row r="16" spans="1:29" s="6" customFormat="1" ht="73.5" customHeight="1" x14ac:dyDescent="0.2">
      <c r="A16" s="308" t="s">
        <v>640</v>
      </c>
      <c r="B16" s="277" t="s">
        <v>449</v>
      </c>
      <c r="C16" s="278" t="s">
        <v>355</v>
      </c>
      <c r="D16" s="278" t="s">
        <v>1537</v>
      </c>
      <c r="E16" s="278" t="s">
        <v>451</v>
      </c>
      <c r="F16" s="279" t="s">
        <v>450</v>
      </c>
      <c r="G16" s="290" t="str">
        <f t="shared" si="2"/>
        <v/>
      </c>
      <c r="H16" s="287" t="str">
        <f t="shared" si="3"/>
        <v/>
      </c>
      <c r="I16" s="1"/>
      <c r="J16" s="296"/>
      <c r="K16" s="295"/>
      <c r="L16" s="297"/>
      <c r="M16" s="20"/>
      <c r="N16" s="296"/>
      <c r="O16" s="295"/>
      <c r="P16" s="295"/>
      <c r="Q16" s="295"/>
      <c r="R16" s="295"/>
      <c r="S16" s="295"/>
      <c r="T16" s="295"/>
      <c r="U16" s="295"/>
      <c r="V16" s="295"/>
      <c r="W16" s="295"/>
      <c r="X16" s="295"/>
      <c r="Y16" s="295"/>
      <c r="Z16" s="295"/>
      <c r="AA16" s="295"/>
      <c r="AB16" s="297"/>
    </row>
    <row r="17" spans="1:29" s="6" customFormat="1" ht="43.5" customHeight="1" x14ac:dyDescent="0.2">
      <c r="A17" s="352" t="s">
        <v>641</v>
      </c>
      <c r="B17" s="369" t="s">
        <v>786</v>
      </c>
      <c r="C17" s="354" t="s">
        <v>748</v>
      </c>
      <c r="D17" s="354" t="s">
        <v>778</v>
      </c>
      <c r="E17" s="354" t="s">
        <v>503</v>
      </c>
      <c r="F17" s="355" t="s">
        <v>749</v>
      </c>
      <c r="G17" s="445" t="str">
        <f t="shared" si="2"/>
        <v/>
      </c>
      <c r="H17" s="446" t="str">
        <f t="shared" si="3"/>
        <v/>
      </c>
      <c r="I17" s="1"/>
      <c r="J17" s="447"/>
      <c r="K17" s="448"/>
      <c r="L17" s="449"/>
      <c r="M17" s="20"/>
      <c r="N17" s="447"/>
      <c r="O17" s="448"/>
      <c r="P17" s="448"/>
      <c r="Q17" s="448"/>
      <c r="R17" s="448"/>
      <c r="S17" s="448"/>
      <c r="T17" s="448"/>
      <c r="U17" s="448"/>
      <c r="V17" s="448"/>
      <c r="W17" s="448"/>
      <c r="X17" s="448"/>
      <c r="Y17" s="448"/>
      <c r="Z17" s="448"/>
      <c r="AA17" s="448"/>
      <c r="AB17" s="449"/>
    </row>
    <row r="18" spans="1:29" s="197" customFormat="1" ht="65.45" customHeight="1" x14ac:dyDescent="0.2">
      <c r="A18" s="308" t="s">
        <v>642</v>
      </c>
      <c r="B18" s="277" t="s">
        <v>1136</v>
      </c>
      <c r="C18" s="278" t="s">
        <v>1376</v>
      </c>
      <c r="D18" s="278" t="s">
        <v>1377</v>
      </c>
      <c r="E18" s="278" t="s">
        <v>1378</v>
      </c>
      <c r="F18" s="279" t="s">
        <v>1384</v>
      </c>
      <c r="G18" s="290" t="str">
        <f t="shared" si="2"/>
        <v/>
      </c>
      <c r="H18" s="287" t="str">
        <f t="shared" si="3"/>
        <v/>
      </c>
      <c r="I18" s="195"/>
      <c r="J18" s="296"/>
      <c r="K18" s="295"/>
      <c r="L18" s="297"/>
      <c r="M18" s="196"/>
      <c r="N18" s="296"/>
      <c r="O18" s="295"/>
      <c r="P18" s="295"/>
      <c r="Q18" s="295"/>
      <c r="R18" s="295"/>
      <c r="S18" s="295"/>
      <c r="T18" s="295"/>
      <c r="U18" s="295"/>
      <c r="V18" s="295"/>
      <c r="W18" s="295"/>
      <c r="X18" s="295"/>
      <c r="Y18" s="295"/>
      <c r="Z18" s="295"/>
      <c r="AA18" s="295"/>
      <c r="AB18" s="297"/>
    </row>
    <row r="19" spans="1:29" s="334" customFormat="1" ht="62.25" customHeight="1" x14ac:dyDescent="0.2">
      <c r="A19" s="352">
        <v>9.15</v>
      </c>
      <c r="B19" s="369" t="s">
        <v>1202</v>
      </c>
      <c r="C19" s="354" t="s">
        <v>1151</v>
      </c>
      <c r="D19" s="354" t="s">
        <v>1152</v>
      </c>
      <c r="E19" s="354" t="s">
        <v>1153</v>
      </c>
      <c r="F19" s="355" t="s">
        <v>1154</v>
      </c>
      <c r="G19" s="445" t="str">
        <f t="shared" si="2"/>
        <v/>
      </c>
      <c r="H19" s="446" t="str">
        <f t="shared" si="3"/>
        <v/>
      </c>
      <c r="I19" s="1"/>
      <c r="J19" s="447"/>
      <c r="K19" s="448"/>
      <c r="L19" s="449"/>
      <c r="M19" s="20"/>
      <c r="N19" s="447"/>
      <c r="O19" s="448"/>
      <c r="P19" s="448"/>
      <c r="Q19" s="448"/>
      <c r="R19" s="448"/>
      <c r="S19" s="448"/>
      <c r="T19" s="448"/>
      <c r="U19" s="448"/>
      <c r="V19" s="448"/>
      <c r="W19" s="448"/>
      <c r="X19" s="448"/>
      <c r="Y19" s="448"/>
      <c r="Z19" s="448"/>
      <c r="AA19" s="448"/>
      <c r="AB19" s="449"/>
    </row>
    <row r="20" spans="1:29" s="334" customFormat="1" ht="70.5" customHeight="1" x14ac:dyDescent="0.2">
      <c r="A20" s="330">
        <v>9.16</v>
      </c>
      <c r="B20" s="277" t="s">
        <v>1203</v>
      </c>
      <c r="C20" s="278" t="s">
        <v>1155</v>
      </c>
      <c r="D20" s="278" t="s">
        <v>1156</v>
      </c>
      <c r="E20" s="278" t="s">
        <v>1157</v>
      </c>
      <c r="F20" s="279" t="s">
        <v>1158</v>
      </c>
      <c r="G20" s="290" t="str">
        <f t="shared" si="2"/>
        <v/>
      </c>
      <c r="H20" s="287" t="str">
        <f t="shared" si="3"/>
        <v/>
      </c>
      <c r="I20" s="1"/>
      <c r="J20" s="296"/>
      <c r="K20" s="295"/>
      <c r="L20" s="297"/>
      <c r="M20" s="20"/>
      <c r="N20" s="296"/>
      <c r="O20" s="295"/>
      <c r="P20" s="295"/>
      <c r="Q20" s="295"/>
      <c r="R20" s="295"/>
      <c r="S20" s="295"/>
      <c r="T20" s="295"/>
      <c r="U20" s="295"/>
      <c r="V20" s="295"/>
      <c r="W20" s="295"/>
      <c r="X20" s="295"/>
      <c r="Y20" s="295"/>
      <c r="Z20" s="295"/>
      <c r="AA20" s="295"/>
      <c r="AB20" s="297"/>
    </row>
    <row r="21" spans="1:29" s="334" customFormat="1" ht="85.5" customHeight="1" x14ac:dyDescent="0.2">
      <c r="A21" s="352" t="s">
        <v>644</v>
      </c>
      <c r="B21" s="369" t="s">
        <v>356</v>
      </c>
      <c r="C21" s="354" t="s">
        <v>357</v>
      </c>
      <c r="D21" s="354" t="s">
        <v>358</v>
      </c>
      <c r="E21" s="354" t="s">
        <v>434</v>
      </c>
      <c r="F21" s="355" t="s">
        <v>435</v>
      </c>
      <c r="G21" s="445" t="str">
        <f t="shared" si="2"/>
        <v/>
      </c>
      <c r="H21" s="446" t="str">
        <f t="shared" si="3"/>
        <v/>
      </c>
      <c r="I21" s="1"/>
      <c r="J21" s="447"/>
      <c r="K21" s="448"/>
      <c r="L21" s="449"/>
      <c r="M21" s="20"/>
      <c r="N21" s="447"/>
      <c r="O21" s="448"/>
      <c r="P21" s="448"/>
      <c r="Q21" s="448"/>
      <c r="R21" s="448"/>
      <c r="S21" s="448"/>
      <c r="T21" s="448"/>
      <c r="U21" s="448"/>
      <c r="V21" s="448"/>
      <c r="W21" s="448"/>
      <c r="X21" s="448"/>
      <c r="Y21" s="448"/>
      <c r="Z21" s="448"/>
      <c r="AA21" s="448"/>
      <c r="AB21" s="449"/>
    </row>
    <row r="22" spans="1:29" ht="61.5" customHeight="1" thickBot="1" x14ac:dyDescent="0.25">
      <c r="A22" s="318" t="s">
        <v>645</v>
      </c>
      <c r="B22" s="284" t="s">
        <v>217</v>
      </c>
      <c r="C22" s="285" t="s">
        <v>359</v>
      </c>
      <c r="D22" s="285" t="s">
        <v>372</v>
      </c>
      <c r="E22" s="285" t="s">
        <v>360</v>
      </c>
      <c r="F22" s="286" t="s">
        <v>433</v>
      </c>
      <c r="G22" s="206" t="str">
        <f t="shared" si="2"/>
        <v/>
      </c>
      <c r="H22" s="289" t="str">
        <f t="shared" si="3"/>
        <v/>
      </c>
      <c r="J22" s="305"/>
      <c r="K22" s="306"/>
      <c r="L22" s="307"/>
      <c r="N22" s="305"/>
      <c r="O22" s="306"/>
      <c r="P22" s="306"/>
      <c r="Q22" s="306"/>
      <c r="R22" s="306"/>
      <c r="S22" s="306"/>
      <c r="T22" s="306"/>
      <c r="U22" s="306"/>
      <c r="V22" s="306"/>
      <c r="W22" s="306"/>
      <c r="X22" s="306"/>
      <c r="Y22" s="306"/>
      <c r="Z22" s="306"/>
      <c r="AA22" s="306"/>
      <c r="AB22" s="307"/>
    </row>
    <row r="23" spans="1:29" s="2" customFormat="1" ht="19.5" customHeight="1" thickBot="1" x14ac:dyDescent="0.25">
      <c r="A23" s="945" t="s">
        <v>750</v>
      </c>
      <c r="B23" s="946"/>
      <c r="C23" s="125"/>
      <c r="D23" s="125"/>
      <c r="E23" s="125"/>
      <c r="F23" s="126"/>
      <c r="G23" s="300"/>
      <c r="H23" s="301"/>
      <c r="I23" s="1"/>
      <c r="J23" s="300"/>
      <c r="K23" s="304"/>
      <c r="L23" s="301"/>
      <c r="M23" s="20"/>
      <c r="N23" s="300"/>
      <c r="O23" s="304"/>
      <c r="P23" s="304"/>
      <c r="Q23" s="304"/>
      <c r="R23" s="304"/>
      <c r="S23" s="304"/>
      <c r="T23" s="304"/>
      <c r="U23" s="304"/>
      <c r="V23" s="304"/>
      <c r="W23" s="304"/>
      <c r="X23" s="304"/>
      <c r="Y23" s="304"/>
      <c r="Z23" s="304"/>
      <c r="AA23" s="304"/>
      <c r="AB23" s="301"/>
      <c r="AC23" s="1"/>
    </row>
    <row r="24" spans="1:29" s="6" customFormat="1" ht="89.45" customHeight="1" x14ac:dyDescent="0.2">
      <c r="A24" s="579" t="s">
        <v>402</v>
      </c>
      <c r="B24" s="339" t="s">
        <v>361</v>
      </c>
      <c r="C24" s="582" t="s">
        <v>218</v>
      </c>
      <c r="D24" s="340" t="s">
        <v>219</v>
      </c>
      <c r="E24" s="340" t="s">
        <v>487</v>
      </c>
      <c r="F24" s="341" t="s">
        <v>723</v>
      </c>
      <c r="G24" s="565" t="str">
        <f t="shared" ref="G24:G30" si="4">IF((COUNT(J24:L24)&gt;0),AVERAGE(J24:L24),"")</f>
        <v/>
      </c>
      <c r="H24" s="565" t="str">
        <f t="shared" ref="H24:H30" si="5">IF((COUNT(N24:AB24)&gt;0),AVERAGE(N24:AB24),"")</f>
        <v/>
      </c>
      <c r="I24" s="1"/>
      <c r="J24" s="562"/>
      <c r="K24" s="563"/>
      <c r="L24" s="564"/>
      <c r="M24" s="20"/>
      <c r="N24" s="562"/>
      <c r="O24" s="563"/>
      <c r="P24" s="563"/>
      <c r="Q24" s="563"/>
      <c r="R24" s="563"/>
      <c r="S24" s="563"/>
      <c r="T24" s="563"/>
      <c r="U24" s="563"/>
      <c r="V24" s="563"/>
      <c r="W24" s="563"/>
      <c r="X24" s="563"/>
      <c r="Y24" s="563"/>
      <c r="Z24" s="563"/>
      <c r="AA24" s="563"/>
      <c r="AB24" s="564"/>
    </row>
    <row r="25" spans="1:29" s="6" customFormat="1" ht="88.5" customHeight="1" x14ac:dyDescent="0.2">
      <c r="A25" s="61" t="s">
        <v>403</v>
      </c>
      <c r="B25" s="7" t="s">
        <v>1137</v>
      </c>
      <c r="C25" s="5" t="s">
        <v>1137</v>
      </c>
      <c r="D25" s="5" t="s">
        <v>1159</v>
      </c>
      <c r="E25" s="5" t="s">
        <v>1160</v>
      </c>
      <c r="F25" s="16" t="s">
        <v>1161</v>
      </c>
      <c r="G25" s="120" t="str">
        <f t="shared" si="4"/>
        <v/>
      </c>
      <c r="H25" s="120" t="str">
        <f t="shared" si="5"/>
        <v/>
      </c>
      <c r="I25" s="1"/>
      <c r="J25" s="166"/>
      <c r="K25" s="167"/>
      <c r="L25" s="168"/>
      <c r="M25" s="20"/>
      <c r="N25" s="166"/>
      <c r="O25" s="167"/>
      <c r="P25" s="167"/>
      <c r="Q25" s="167"/>
      <c r="R25" s="167"/>
      <c r="S25" s="167"/>
      <c r="T25" s="167"/>
      <c r="U25" s="167"/>
      <c r="V25" s="167"/>
      <c r="W25" s="167"/>
      <c r="X25" s="167"/>
      <c r="Y25" s="167"/>
      <c r="Z25" s="167"/>
      <c r="AA25" s="167"/>
      <c r="AB25" s="168"/>
    </row>
    <row r="26" spans="1:29" s="6" customFormat="1" ht="67.150000000000006" customHeight="1" x14ac:dyDescent="0.2">
      <c r="A26" s="352" t="s">
        <v>404</v>
      </c>
      <c r="B26" s="369" t="s">
        <v>1162</v>
      </c>
      <c r="C26" s="354" t="s">
        <v>1162</v>
      </c>
      <c r="D26" s="354" t="s">
        <v>1163</v>
      </c>
      <c r="E26" s="354" t="s">
        <v>1164</v>
      </c>
      <c r="F26" s="355" t="s">
        <v>1165</v>
      </c>
      <c r="G26" s="467" t="str">
        <f t="shared" si="4"/>
        <v/>
      </c>
      <c r="H26" s="467" t="str">
        <f t="shared" si="5"/>
        <v/>
      </c>
      <c r="I26" s="1"/>
      <c r="J26" s="456"/>
      <c r="K26" s="457"/>
      <c r="L26" s="458"/>
      <c r="M26" s="20"/>
      <c r="N26" s="456"/>
      <c r="O26" s="457"/>
      <c r="P26" s="457"/>
      <c r="Q26" s="457"/>
      <c r="R26" s="457"/>
      <c r="S26" s="457"/>
      <c r="T26" s="457"/>
      <c r="U26" s="457"/>
      <c r="V26" s="457"/>
      <c r="W26" s="457"/>
      <c r="X26" s="457"/>
      <c r="Y26" s="457"/>
      <c r="Z26" s="457"/>
      <c r="AA26" s="457"/>
      <c r="AB26" s="458"/>
    </row>
    <row r="27" spans="1:29" ht="81" customHeight="1" x14ac:dyDescent="0.2">
      <c r="A27" s="49" t="s">
        <v>170</v>
      </c>
      <c r="B27" s="7" t="s">
        <v>493</v>
      </c>
      <c r="C27" s="5" t="s">
        <v>452</v>
      </c>
      <c r="D27" s="5" t="s">
        <v>453</v>
      </c>
      <c r="E27" s="5" t="s">
        <v>727</v>
      </c>
      <c r="F27" s="16" t="s">
        <v>728</v>
      </c>
      <c r="G27" s="120" t="str">
        <f t="shared" si="4"/>
        <v/>
      </c>
      <c r="H27" s="120" t="str">
        <f t="shared" si="5"/>
        <v/>
      </c>
      <c r="J27" s="166"/>
      <c r="K27" s="167"/>
      <c r="L27" s="168"/>
      <c r="N27" s="166"/>
      <c r="O27" s="167"/>
      <c r="P27" s="167"/>
      <c r="Q27" s="167"/>
      <c r="R27" s="167"/>
      <c r="S27" s="167"/>
      <c r="T27" s="167"/>
      <c r="U27" s="167"/>
      <c r="V27" s="167"/>
      <c r="W27" s="167"/>
      <c r="X27" s="167"/>
      <c r="Y27" s="167"/>
      <c r="Z27" s="167"/>
      <c r="AA27" s="167"/>
      <c r="AB27" s="168"/>
    </row>
    <row r="28" spans="1:29" s="6" customFormat="1" ht="73.5" x14ac:dyDescent="0.2">
      <c r="A28" s="352" t="s">
        <v>171</v>
      </c>
      <c r="B28" s="369" t="s">
        <v>725</v>
      </c>
      <c r="C28" s="354" t="s">
        <v>1166</v>
      </c>
      <c r="D28" s="354" t="s">
        <v>1167</v>
      </c>
      <c r="E28" s="354" t="s">
        <v>1179</v>
      </c>
      <c r="F28" s="355" t="s">
        <v>1168</v>
      </c>
      <c r="G28" s="467" t="str">
        <f t="shared" si="4"/>
        <v/>
      </c>
      <c r="H28" s="467" t="str">
        <f t="shared" si="5"/>
        <v/>
      </c>
      <c r="I28" s="1"/>
      <c r="J28" s="456"/>
      <c r="K28" s="457"/>
      <c r="L28" s="458"/>
      <c r="M28" s="20"/>
      <c r="N28" s="456"/>
      <c r="O28" s="457"/>
      <c r="P28" s="457"/>
      <c r="Q28" s="457"/>
      <c r="R28" s="457"/>
      <c r="S28" s="457"/>
      <c r="T28" s="457"/>
      <c r="U28" s="457"/>
      <c r="V28" s="457"/>
      <c r="W28" s="457"/>
      <c r="X28" s="457"/>
      <c r="Y28" s="457"/>
      <c r="Z28" s="457"/>
      <c r="AA28" s="457"/>
      <c r="AB28" s="458"/>
    </row>
    <row r="29" spans="1:29" s="6" customFormat="1" ht="44.25" customHeight="1" x14ac:dyDescent="0.2">
      <c r="A29" s="49" t="s">
        <v>172</v>
      </c>
      <c r="B29" s="7" t="s">
        <v>489</v>
      </c>
      <c r="C29" s="5" t="s">
        <v>796</v>
      </c>
      <c r="D29" s="5" t="s">
        <v>726</v>
      </c>
      <c r="E29" s="5" t="s">
        <v>798</v>
      </c>
      <c r="F29" s="16" t="s">
        <v>797</v>
      </c>
      <c r="G29" s="122" t="str">
        <f t="shared" si="4"/>
        <v/>
      </c>
      <c r="H29" s="122" t="str">
        <f t="shared" si="5"/>
        <v/>
      </c>
      <c r="I29" s="1"/>
      <c r="J29" s="173"/>
      <c r="K29" s="174"/>
      <c r="L29" s="175"/>
      <c r="M29" s="20"/>
      <c r="N29" s="173"/>
      <c r="O29" s="174"/>
      <c r="P29" s="174"/>
      <c r="Q29" s="174"/>
      <c r="R29" s="174"/>
      <c r="S29" s="174"/>
      <c r="T29" s="174"/>
      <c r="U29" s="174"/>
      <c r="V29" s="174"/>
      <c r="W29" s="174"/>
      <c r="X29" s="174"/>
      <c r="Y29" s="174"/>
      <c r="Z29" s="174"/>
      <c r="AA29" s="174"/>
      <c r="AB29" s="175"/>
    </row>
    <row r="30" spans="1:29" s="6" customFormat="1" ht="84.75" customHeight="1" thickBot="1" x14ac:dyDescent="0.25">
      <c r="A30" s="352" t="s">
        <v>173</v>
      </c>
      <c r="B30" s="369" t="s">
        <v>362</v>
      </c>
      <c r="C30" s="354" t="s">
        <v>720</v>
      </c>
      <c r="D30" s="354" t="s">
        <v>719</v>
      </c>
      <c r="E30" s="354" t="s">
        <v>721</v>
      </c>
      <c r="F30" s="355" t="s">
        <v>722</v>
      </c>
      <c r="G30" s="520" t="str">
        <f t="shared" si="4"/>
        <v/>
      </c>
      <c r="H30" s="520" t="str">
        <f t="shared" si="5"/>
        <v/>
      </c>
      <c r="I30" s="1"/>
      <c r="J30" s="517"/>
      <c r="K30" s="518"/>
      <c r="L30" s="519"/>
      <c r="M30" s="20"/>
      <c r="N30" s="517"/>
      <c r="O30" s="518"/>
      <c r="P30" s="518"/>
      <c r="Q30" s="518"/>
      <c r="R30" s="518"/>
      <c r="S30" s="518"/>
      <c r="T30" s="518"/>
      <c r="U30" s="518"/>
      <c r="V30" s="518"/>
      <c r="W30" s="518"/>
      <c r="X30" s="518"/>
      <c r="Y30" s="518"/>
      <c r="Z30" s="518"/>
      <c r="AA30" s="518"/>
      <c r="AB30" s="519"/>
    </row>
    <row r="31" spans="1:29" s="2" customFormat="1" ht="19.5" customHeight="1" thickBot="1" x14ac:dyDescent="0.25">
      <c r="A31" s="945" t="s">
        <v>477</v>
      </c>
      <c r="B31" s="946"/>
      <c r="C31" s="125"/>
      <c r="D31" s="125"/>
      <c r="E31" s="125"/>
      <c r="F31" s="126"/>
      <c r="G31" s="123"/>
      <c r="H31" s="124"/>
      <c r="I31" s="1"/>
      <c r="J31" s="123"/>
      <c r="K31" s="169"/>
      <c r="L31" s="124"/>
      <c r="M31" s="20"/>
      <c r="N31" s="123"/>
      <c r="O31" s="169"/>
      <c r="P31" s="169"/>
      <c r="Q31" s="169"/>
      <c r="R31" s="169"/>
      <c r="S31" s="169"/>
      <c r="T31" s="169"/>
      <c r="U31" s="169"/>
      <c r="V31" s="169"/>
      <c r="W31" s="169"/>
      <c r="X31" s="169"/>
      <c r="Y31" s="169"/>
      <c r="Z31" s="169"/>
      <c r="AA31" s="169"/>
      <c r="AB31" s="124"/>
      <c r="AC31" s="1"/>
    </row>
    <row r="32" spans="1:29" s="6" customFormat="1" ht="59.45" customHeight="1" x14ac:dyDescent="0.2">
      <c r="A32" s="71" t="s">
        <v>174</v>
      </c>
      <c r="B32" s="72" t="s">
        <v>488</v>
      </c>
      <c r="C32" s="320" t="s">
        <v>803</v>
      </c>
      <c r="D32" s="320" t="s">
        <v>804</v>
      </c>
      <c r="E32" s="320" t="s">
        <v>805</v>
      </c>
      <c r="F32" s="321" t="s">
        <v>741</v>
      </c>
      <c r="G32" s="120" t="str">
        <f t="shared" ref="G32:G35" si="6">IF((COUNT(J32:L32)&gt;0),AVERAGE(J32:L32),"")</f>
        <v/>
      </c>
      <c r="H32" s="76" t="str">
        <f t="shared" ref="H32:H35" si="7">IF((COUNT(N32:AB32)&gt;0),AVERAGE(N32:AB32),"")</f>
        <v/>
      </c>
      <c r="I32" s="1"/>
      <c r="J32" s="170"/>
      <c r="K32" s="171"/>
      <c r="L32" s="172"/>
      <c r="M32" s="20"/>
      <c r="N32" s="170"/>
      <c r="O32" s="171"/>
      <c r="P32" s="171"/>
      <c r="Q32" s="171"/>
      <c r="R32" s="171"/>
      <c r="S32" s="171"/>
      <c r="T32" s="171"/>
      <c r="U32" s="171"/>
      <c r="V32" s="171"/>
      <c r="W32" s="171"/>
      <c r="X32" s="171"/>
      <c r="Y32" s="171"/>
      <c r="Z32" s="171"/>
      <c r="AA32" s="171"/>
      <c r="AB32" s="172"/>
    </row>
    <row r="33" spans="1:28" ht="52.5" x14ac:dyDescent="0.2">
      <c r="A33" s="352" t="s">
        <v>70</v>
      </c>
      <c r="B33" s="369" t="s">
        <v>705</v>
      </c>
      <c r="C33" s="354" t="s">
        <v>710</v>
      </c>
      <c r="D33" s="354" t="s">
        <v>494</v>
      </c>
      <c r="E33" s="354" t="s">
        <v>711</v>
      </c>
      <c r="F33" s="355" t="s">
        <v>712</v>
      </c>
      <c r="G33" s="467" t="str">
        <f t="shared" si="6"/>
        <v/>
      </c>
      <c r="H33" s="462" t="str">
        <f t="shared" si="7"/>
        <v/>
      </c>
      <c r="J33" s="456"/>
      <c r="K33" s="457"/>
      <c r="L33" s="458"/>
      <c r="N33" s="456"/>
      <c r="O33" s="457"/>
      <c r="P33" s="457"/>
      <c r="Q33" s="457"/>
      <c r="R33" s="457"/>
      <c r="S33" s="457"/>
      <c r="T33" s="457"/>
      <c r="U33" s="457"/>
      <c r="V33" s="457"/>
      <c r="W33" s="457"/>
      <c r="X33" s="457"/>
      <c r="Y33" s="457"/>
      <c r="Z33" s="457"/>
      <c r="AA33" s="457"/>
      <c r="AB33" s="458"/>
    </row>
    <row r="34" spans="1:28" s="6" customFormat="1" ht="49.9" customHeight="1" x14ac:dyDescent="0.2">
      <c r="A34" s="61" t="s">
        <v>71</v>
      </c>
      <c r="B34" s="7" t="s">
        <v>220</v>
      </c>
      <c r="C34" s="5" t="s">
        <v>221</v>
      </c>
      <c r="D34" s="5" t="s">
        <v>222</v>
      </c>
      <c r="E34" s="5" t="s">
        <v>454</v>
      </c>
      <c r="F34" s="16" t="s">
        <v>455</v>
      </c>
      <c r="G34" s="120" t="str">
        <f t="shared" si="6"/>
        <v/>
      </c>
      <c r="H34" s="76" t="str">
        <f t="shared" si="7"/>
        <v/>
      </c>
      <c r="I34" s="1"/>
      <c r="J34" s="166"/>
      <c r="K34" s="167"/>
      <c r="L34" s="168"/>
      <c r="M34" s="20"/>
      <c r="N34" s="166"/>
      <c r="O34" s="167"/>
      <c r="P34" s="167"/>
      <c r="Q34" s="167"/>
      <c r="R34" s="167"/>
      <c r="S34" s="167"/>
      <c r="T34" s="167"/>
      <c r="U34" s="167"/>
      <c r="V34" s="167"/>
      <c r="W34" s="167"/>
      <c r="X34" s="167"/>
      <c r="Y34" s="167"/>
      <c r="Z34" s="167"/>
      <c r="AA34" s="167"/>
      <c r="AB34" s="168"/>
    </row>
    <row r="35" spans="1:28" ht="53.25" thickBot="1" x14ac:dyDescent="0.25">
      <c r="A35" s="352" t="s">
        <v>72</v>
      </c>
      <c r="B35" s="369" t="s">
        <v>223</v>
      </c>
      <c r="C35" s="354" t="s">
        <v>759</v>
      </c>
      <c r="D35" s="354" t="s">
        <v>760</v>
      </c>
      <c r="E35" s="354" t="s">
        <v>761</v>
      </c>
      <c r="F35" s="355" t="s">
        <v>762</v>
      </c>
      <c r="G35" s="581" t="str">
        <f t="shared" si="6"/>
        <v/>
      </c>
      <c r="H35" s="583" t="str">
        <f t="shared" si="7"/>
        <v/>
      </c>
      <c r="J35" s="517"/>
      <c r="K35" s="518"/>
      <c r="L35" s="519"/>
      <c r="N35" s="517"/>
      <c r="O35" s="518"/>
      <c r="P35" s="518"/>
      <c r="Q35" s="518"/>
      <c r="R35" s="518"/>
      <c r="S35" s="518"/>
      <c r="T35" s="518"/>
      <c r="U35" s="518"/>
      <c r="V35" s="518"/>
      <c r="W35" s="518"/>
      <c r="X35" s="518"/>
      <c r="Y35" s="518"/>
      <c r="Z35" s="518"/>
      <c r="AA35" s="518"/>
      <c r="AB35" s="519"/>
    </row>
    <row r="36" spans="1:28" ht="13.5" thickBot="1" x14ac:dyDescent="0.25"/>
    <row r="37" spans="1:28" ht="20.25" thickBot="1" x14ac:dyDescent="0.25">
      <c r="A37" s="128"/>
      <c r="B37" s="129" t="s">
        <v>697</v>
      </c>
      <c r="C37" s="130" t="s">
        <v>227</v>
      </c>
      <c r="D37" s="130" t="s">
        <v>227</v>
      </c>
      <c r="E37" s="131" t="s">
        <v>227</v>
      </c>
      <c r="F37" s="130" t="s">
        <v>226</v>
      </c>
      <c r="G37" s="130" t="s">
        <v>226</v>
      </c>
      <c r="H37" s="131" t="s">
        <v>226</v>
      </c>
    </row>
    <row r="38" spans="1:28" ht="18" x14ac:dyDescent="0.2">
      <c r="A38" s="140"/>
      <c r="B38" s="141" t="s">
        <v>662</v>
      </c>
      <c r="C38" s="134" t="s">
        <v>224</v>
      </c>
      <c r="D38" s="135" t="s">
        <v>225</v>
      </c>
      <c r="E38" s="136" t="s">
        <v>660</v>
      </c>
      <c r="F38" s="134" t="s">
        <v>224</v>
      </c>
      <c r="G38" s="135" t="s">
        <v>225</v>
      </c>
      <c r="H38" s="136" t="s">
        <v>660</v>
      </c>
    </row>
    <row r="39" spans="1:28" ht="18" x14ac:dyDescent="0.2">
      <c r="A39" s="57"/>
      <c r="B39" s="31" t="str">
        <f>A3</f>
        <v>Human and Physical Capital</v>
      </c>
      <c r="C39" s="536">
        <f>SUM(G4:G8)</f>
        <v>0</v>
      </c>
      <c r="D39" s="537">
        <f>3*COUNT(G4:G8)</f>
        <v>0</v>
      </c>
      <c r="E39" s="529">
        <f>IF(D39=0,0,C39/D39)</f>
        <v>0</v>
      </c>
      <c r="F39" s="536">
        <f>SUM(H4:H8)</f>
        <v>0</v>
      </c>
      <c r="G39" s="539">
        <f>3*COUNT(H4:H8)</f>
        <v>0</v>
      </c>
      <c r="H39" s="530">
        <f>IF(G39=0,0,F39/G39)</f>
        <v>0</v>
      </c>
    </row>
    <row r="40" spans="1:28" ht="36" x14ac:dyDescent="0.2">
      <c r="A40" s="58"/>
      <c r="B40" s="32" t="str">
        <f>A9</f>
        <v>Methodological Soundness and International Standards</v>
      </c>
      <c r="C40" s="536">
        <f>SUM(G10:G22)</f>
        <v>0</v>
      </c>
      <c r="D40" s="537">
        <f>3*COUNT(G10:G22)</f>
        <v>0</v>
      </c>
      <c r="E40" s="529">
        <f t="shared" ref="E40:E42" si="8">IF(D40=0,0,C40/D40)</f>
        <v>0</v>
      </c>
      <c r="F40" s="536">
        <f>SUM(H10:H22)</f>
        <v>0</v>
      </c>
      <c r="G40" s="537">
        <f>3*COUNT(H10:H22)</f>
        <v>0</v>
      </c>
      <c r="H40" s="529">
        <f t="shared" ref="H40:H42" si="9">IF(G40=0,0,F40/G40)</f>
        <v>0</v>
      </c>
    </row>
    <row r="41" spans="1:28" ht="18" x14ac:dyDescent="0.2">
      <c r="A41" s="58"/>
      <c r="B41" s="32" t="str">
        <f>A23</f>
        <v xml:space="preserve">Quality Assurance </v>
      </c>
      <c r="C41" s="536">
        <f>SUM(G24:G30)</f>
        <v>0</v>
      </c>
      <c r="D41" s="537">
        <f>3*COUNT(G24:G30)</f>
        <v>0</v>
      </c>
      <c r="E41" s="529">
        <f t="shared" si="8"/>
        <v>0</v>
      </c>
      <c r="F41" s="536">
        <f>SUM(H24:H30)</f>
        <v>0</v>
      </c>
      <c r="G41" s="537">
        <f>3*COUNT(H24:H30)</f>
        <v>0</v>
      </c>
      <c r="H41" s="529">
        <f t="shared" si="9"/>
        <v>0</v>
      </c>
    </row>
    <row r="42" spans="1:28" ht="18.75" thickBot="1" x14ac:dyDescent="0.25">
      <c r="A42" s="59"/>
      <c r="B42" s="39" t="str">
        <f>A31</f>
        <v>Written Procedures and Documentation</v>
      </c>
      <c r="C42" s="536">
        <f>SUM(G32:G35)</f>
        <v>0</v>
      </c>
      <c r="D42" s="537">
        <f>3*COUNT(G32:G35)</f>
        <v>0</v>
      </c>
      <c r="E42" s="529">
        <f t="shared" si="8"/>
        <v>0</v>
      </c>
      <c r="F42" s="536">
        <f>SUM(H32:H35)</f>
        <v>0</v>
      </c>
      <c r="G42" s="537">
        <f>3*COUNT(H32:H35)</f>
        <v>0</v>
      </c>
      <c r="H42" s="529">
        <f t="shared" si="9"/>
        <v>0</v>
      </c>
    </row>
    <row r="43" spans="1:28" ht="18.75" thickBot="1" x14ac:dyDescent="0.25">
      <c r="A43" s="532"/>
      <c r="B43" s="526" t="s">
        <v>661</v>
      </c>
      <c r="C43" s="959" t="s">
        <v>230</v>
      </c>
      <c r="D43" s="959"/>
      <c r="E43" s="533">
        <f>0.25*E39+0.25*E40+0.25*E41+0.25*E42</f>
        <v>0</v>
      </c>
      <c r="F43" s="960" t="s">
        <v>229</v>
      </c>
      <c r="G43" s="959"/>
      <c r="H43" s="533">
        <f>0.25*H39+0.25*H40+0.25*H41+0.25*H42</f>
        <v>0</v>
      </c>
    </row>
    <row r="44" spans="1:28" x14ac:dyDescent="0.2">
      <c r="B44" s="29"/>
      <c r="C44" s="30"/>
      <c r="D44" s="30"/>
      <c r="E44" s="30"/>
      <c r="F44" s="30"/>
      <c r="G44" s="30"/>
    </row>
    <row r="45" spans="1:28" x14ac:dyDescent="0.2">
      <c r="B45" s="29"/>
      <c r="C45" s="30"/>
      <c r="D45" s="30"/>
      <c r="E45" s="30"/>
      <c r="F45" s="30"/>
      <c r="G45" s="30"/>
    </row>
    <row r="46" spans="1:28" x14ac:dyDescent="0.2">
      <c r="B46" s="29"/>
      <c r="C46" s="30"/>
      <c r="D46" s="30"/>
      <c r="E46" s="30"/>
      <c r="F46" s="30"/>
      <c r="G46" s="30"/>
    </row>
    <row r="47" spans="1:28" x14ac:dyDescent="0.2">
      <c r="B47" s="29"/>
      <c r="C47" s="30"/>
      <c r="D47" s="30"/>
      <c r="E47" s="30"/>
      <c r="F47" s="30"/>
      <c r="G47" s="30"/>
    </row>
    <row r="48" spans="1:28" x14ac:dyDescent="0.2">
      <c r="B48" s="29"/>
      <c r="C48" s="30"/>
      <c r="D48" s="30"/>
      <c r="E48" s="30"/>
      <c r="F48" s="30"/>
      <c r="G48" s="30"/>
    </row>
    <row r="49" spans="2:7" x14ac:dyDescent="0.2">
      <c r="B49" s="29"/>
      <c r="C49" s="30"/>
      <c r="D49" s="30"/>
      <c r="E49" s="30"/>
      <c r="F49" s="30"/>
      <c r="G49" s="30"/>
    </row>
    <row r="50" spans="2:7" x14ac:dyDescent="0.2">
      <c r="B50" s="29"/>
      <c r="C50" s="30"/>
      <c r="D50" s="30"/>
      <c r="E50" s="30"/>
      <c r="F50" s="30"/>
      <c r="G50" s="30"/>
    </row>
    <row r="51" spans="2:7" x14ac:dyDescent="0.2">
      <c r="B51" s="29"/>
      <c r="C51" s="30"/>
      <c r="D51" s="30"/>
      <c r="E51" s="30"/>
      <c r="F51" s="30"/>
      <c r="G51" s="30"/>
    </row>
    <row r="52" spans="2:7" x14ac:dyDescent="0.2">
      <c r="B52" s="29"/>
      <c r="C52" s="30"/>
      <c r="D52" s="30"/>
      <c r="E52" s="30"/>
      <c r="F52" s="30"/>
      <c r="G52" s="30"/>
    </row>
    <row r="53" spans="2:7" x14ac:dyDescent="0.2">
      <c r="B53" s="29"/>
      <c r="C53" s="30"/>
      <c r="D53" s="30"/>
      <c r="E53" s="30"/>
      <c r="F53" s="30"/>
      <c r="G53" s="30"/>
    </row>
    <row r="54" spans="2:7" x14ac:dyDescent="0.2">
      <c r="B54" s="29"/>
      <c r="C54" s="30"/>
      <c r="D54" s="30"/>
      <c r="E54" s="30"/>
      <c r="F54" s="30"/>
      <c r="G54" s="30"/>
    </row>
    <row r="55" spans="2:7" x14ac:dyDescent="0.2">
      <c r="B55" s="29"/>
      <c r="C55" s="30"/>
      <c r="D55" s="30"/>
      <c r="E55" s="30"/>
      <c r="F55" s="30"/>
      <c r="G55" s="30"/>
    </row>
    <row r="56" spans="2:7" x14ac:dyDescent="0.2">
      <c r="B56" s="29"/>
      <c r="C56" s="30"/>
      <c r="D56" s="30"/>
      <c r="E56" s="30"/>
      <c r="F56" s="30"/>
      <c r="G56" s="30"/>
    </row>
    <row r="57" spans="2:7" x14ac:dyDescent="0.2">
      <c r="B57" s="29"/>
      <c r="C57" s="30"/>
      <c r="D57" s="30"/>
      <c r="E57" s="30"/>
      <c r="F57" s="30"/>
      <c r="G57" s="30"/>
    </row>
    <row r="58" spans="2:7" x14ac:dyDescent="0.2">
      <c r="B58" s="29"/>
      <c r="C58" s="30"/>
      <c r="D58" s="30"/>
      <c r="E58" s="30"/>
      <c r="F58" s="30"/>
      <c r="G58" s="30"/>
    </row>
    <row r="72" spans="12:12" x14ac:dyDescent="0.2">
      <c r="L72" s="20" t="s">
        <v>673</v>
      </c>
    </row>
  </sheetData>
  <sheetProtection algorithmName="SHA-512" hashValue="EQavNxU6hkBVAFECUMCA8P3o+o1P0TSTf6ZPlsLUZSUc66JQj74Ac7SwjIC9XIPrVIY+4J6R0lN9G2kHnMCUCA==" saltValue="/vZzmp8/+5YkWcIqq49jQw==" spinCount="100000" sheet="1" selectLockedCells="1"/>
  <customSheetViews>
    <customSheetView guid="{8C16BFE2-F3D8-422B-8AC6-2E1888F815D6}" showRuler="0" topLeftCell="A7">
      <pane xSplit="6" topLeftCell="G1" activePane="topRight" state="frozenSplit"/>
      <selection pane="topRight" activeCell="A14" sqref="A14:IV14"/>
      <pageMargins left="0.7" right="0.7" top="0.75" bottom="0.75" header="0.3" footer="0.3"/>
      <headerFooter alignWithMargins="0"/>
    </customSheetView>
  </customSheetViews>
  <mergeCells count="8">
    <mergeCell ref="J1:L1"/>
    <mergeCell ref="C43:D43"/>
    <mergeCell ref="F43:G43"/>
    <mergeCell ref="A3:B3"/>
    <mergeCell ref="A31:B31"/>
    <mergeCell ref="A9:B9"/>
    <mergeCell ref="A23:B23"/>
    <mergeCell ref="A1:B2"/>
  </mergeCells>
  <phoneticPr fontId="0" type="noConversion"/>
  <dataValidations count="2">
    <dataValidation type="whole" allowBlank="1" showInputMessage="1" showErrorMessage="1" sqref="M17 I4 M4 I6 M28 I22 N10:AB10 M19:M20 G9 I33 I25:I26 I30 I14:AB14 M30 G23 I35 G31 M22 M35 M25:M26 M33 I28 I17 I11:I13 M11:M13 M6 I19:I20">
      <formula1>0</formula1>
      <formula2>3</formula2>
    </dataValidation>
    <dataValidation type="decimal" allowBlank="1" showInputMessage="1" showErrorMessage="1" errorTitle="Invalid Value" error="The only valid values are 0-3. Please enter a valid value." sqref="J24:L30 N32:AB35 J32:L35 J10:L13 N11:AB13 J4:L6 N24:AB30 N4:AB6 J16:L22 N16:AB22">
      <formula1>0</formula1>
      <formula2>3</formula2>
    </dataValidation>
  </dataValidations>
  <pageMargins left="0.3" right="0.3" top="1" bottom="1" header="0" footer="0.5"/>
  <pageSetup orientation="landscape" r:id="rId1"/>
  <headerFooter differentFirst="1">
    <oddFooter>&amp;L&amp;P</oddFooter>
  </headerFooter>
  <rowBreaks count="1" manualBreakCount="1">
    <brk id="6" max="5"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36"/>
  <sheetViews>
    <sheetView zoomScaleNormal="100" zoomScaleSheetLayoutView="100" workbookViewId="0">
      <selection activeCell="J4" sqref="J4"/>
    </sheetView>
  </sheetViews>
  <sheetFormatPr baseColWidth="10" defaultColWidth="9.140625" defaultRowHeight="12.75" x14ac:dyDescent="0.2"/>
  <cols>
    <col min="1" max="1" width="6.7109375" customWidth="1"/>
    <col min="2" max="2" width="71.28515625" customWidth="1"/>
    <col min="3" max="8" width="14.28515625" customWidth="1"/>
  </cols>
  <sheetData>
    <row r="1" spans="1:28" ht="12.75" customHeight="1" x14ac:dyDescent="0.2">
      <c r="A1" s="969" t="s">
        <v>1273</v>
      </c>
      <c r="B1" s="970"/>
      <c r="C1" s="371"/>
      <c r="D1" s="371"/>
      <c r="E1" s="371"/>
      <c r="F1" s="373"/>
      <c r="G1" s="325" t="s">
        <v>227</v>
      </c>
      <c r="H1" s="325" t="s">
        <v>228</v>
      </c>
      <c r="I1" s="1"/>
      <c r="J1" s="976" t="s">
        <v>231</v>
      </c>
      <c r="K1" s="957"/>
      <c r="L1" s="977"/>
      <c r="M1" s="20"/>
      <c r="N1" s="659" t="s">
        <v>232</v>
      </c>
      <c r="O1" s="505"/>
      <c r="P1" s="505"/>
      <c r="Q1" s="505"/>
      <c r="R1" s="505"/>
      <c r="S1" s="505"/>
      <c r="T1" s="505"/>
      <c r="U1" s="505"/>
      <c r="V1" s="505"/>
      <c r="W1" s="505"/>
      <c r="X1" s="505"/>
      <c r="Y1" s="505"/>
      <c r="Z1" s="505"/>
      <c r="AA1" s="505"/>
      <c r="AB1" s="660"/>
    </row>
    <row r="2" spans="1:28" ht="15.75" customHeight="1" thickBot="1" x14ac:dyDescent="0.25">
      <c r="A2" s="971"/>
      <c r="B2" s="972"/>
      <c r="C2" s="374" t="s">
        <v>764</v>
      </c>
      <c r="D2" s="374" t="s">
        <v>765</v>
      </c>
      <c r="E2" s="374" t="s">
        <v>766</v>
      </c>
      <c r="F2" s="375" t="s">
        <v>767</v>
      </c>
      <c r="G2" s="326" t="s">
        <v>652</v>
      </c>
      <c r="H2" s="326" t="s">
        <v>652</v>
      </c>
      <c r="I2" s="1"/>
      <c r="J2" s="661">
        <v>1</v>
      </c>
      <c r="K2" s="498">
        <v>2</v>
      </c>
      <c r="L2" s="506">
        <v>3</v>
      </c>
      <c r="M2" s="20"/>
      <c r="N2" s="661">
        <v>1</v>
      </c>
      <c r="O2" s="498">
        <v>2</v>
      </c>
      <c r="P2" s="498">
        <v>3</v>
      </c>
      <c r="Q2" s="498">
        <v>4</v>
      </c>
      <c r="R2" s="498">
        <v>5</v>
      </c>
      <c r="S2" s="498">
        <v>6</v>
      </c>
      <c r="T2" s="498">
        <v>7</v>
      </c>
      <c r="U2" s="498">
        <v>8</v>
      </c>
      <c r="V2" s="498">
        <v>9</v>
      </c>
      <c r="W2" s="498">
        <v>10</v>
      </c>
      <c r="X2" s="498">
        <v>11</v>
      </c>
      <c r="Y2" s="498">
        <v>12</v>
      </c>
      <c r="Z2" s="498">
        <v>13</v>
      </c>
      <c r="AA2" s="498">
        <v>14</v>
      </c>
      <c r="AB2" s="506">
        <v>15</v>
      </c>
    </row>
    <row r="3" spans="1:28" ht="15.75" customHeight="1" thickBot="1" x14ac:dyDescent="0.25">
      <c r="A3" s="945" t="s">
        <v>504</v>
      </c>
      <c r="B3" s="946"/>
      <c r="C3" s="125"/>
      <c r="D3" s="125"/>
      <c r="E3" s="125"/>
      <c r="F3" s="126"/>
      <c r="G3" s="127"/>
      <c r="H3" s="126"/>
      <c r="I3" s="2"/>
      <c r="J3" s="662"/>
      <c r="K3" s="663"/>
      <c r="L3" s="664"/>
      <c r="M3" s="36"/>
      <c r="N3" s="662"/>
      <c r="O3" s="663"/>
      <c r="P3" s="663"/>
      <c r="Q3" s="663"/>
      <c r="R3" s="663"/>
      <c r="S3" s="663"/>
      <c r="T3" s="663"/>
      <c r="U3" s="663"/>
      <c r="V3" s="663"/>
      <c r="W3" s="663"/>
      <c r="X3" s="663"/>
      <c r="Y3" s="663"/>
      <c r="Z3" s="663"/>
      <c r="AA3" s="663"/>
      <c r="AB3" s="664"/>
    </row>
    <row r="4" spans="1:28" ht="75" customHeight="1" x14ac:dyDescent="0.2">
      <c r="A4" s="815" t="s">
        <v>1274</v>
      </c>
      <c r="B4" s="816" t="s">
        <v>1369</v>
      </c>
      <c r="C4" s="817" t="s">
        <v>1244</v>
      </c>
      <c r="D4" s="817" t="s">
        <v>1245</v>
      </c>
      <c r="E4" s="817" t="s">
        <v>1246</v>
      </c>
      <c r="F4" s="818" t="s">
        <v>1247</v>
      </c>
      <c r="G4" s="928" t="str">
        <f>IF((COUNT(J4:L4)&gt;0),AVERAGE(J4:L4),"")</f>
        <v/>
      </c>
      <c r="H4" s="929" t="str">
        <f>IF((COUNT(N4:AB4)&gt;0),AVERAGE(N4:AB4),"")</f>
        <v/>
      </c>
      <c r="I4" s="1"/>
      <c r="J4" s="804"/>
      <c r="K4" s="805"/>
      <c r="L4" s="806"/>
      <c r="M4" s="20"/>
      <c r="N4" s="804"/>
      <c r="O4" s="805"/>
      <c r="P4" s="805"/>
      <c r="Q4" s="805"/>
      <c r="R4" s="805"/>
      <c r="S4" s="805"/>
      <c r="T4" s="805"/>
      <c r="U4" s="805"/>
      <c r="V4" s="805"/>
      <c r="W4" s="805"/>
      <c r="X4" s="805"/>
      <c r="Y4" s="805"/>
      <c r="Z4" s="805"/>
      <c r="AA4" s="805"/>
      <c r="AB4" s="806"/>
    </row>
    <row r="5" spans="1:28" ht="53.45" customHeight="1" x14ac:dyDescent="0.2">
      <c r="A5" s="309" t="s">
        <v>1275</v>
      </c>
      <c r="B5" s="437" t="s">
        <v>1359</v>
      </c>
      <c r="C5" s="435" t="s">
        <v>1256</v>
      </c>
      <c r="D5" s="435" t="s">
        <v>1360</v>
      </c>
      <c r="E5" s="435" t="s">
        <v>1257</v>
      </c>
      <c r="F5" s="436" t="s">
        <v>1375</v>
      </c>
      <c r="G5" s="290" t="str">
        <f t="shared" ref="G5:G11" si="0">IF((COUNT(J5:L5)&gt;0),AVERAGE(J5:L5),"")</f>
        <v/>
      </c>
      <c r="H5" s="290" t="str">
        <f t="shared" ref="H5:H11" si="1">IF((COUNT(N5:AB5)&gt;0),AVERAGE(N5:AB5),"")</f>
        <v/>
      </c>
      <c r="I5" s="1"/>
      <c r="J5" s="180"/>
      <c r="K5" s="181"/>
      <c r="L5" s="182"/>
      <c r="M5" s="20"/>
      <c r="N5" s="180"/>
      <c r="O5" s="181"/>
      <c r="P5" s="181"/>
      <c r="Q5" s="181"/>
      <c r="R5" s="181"/>
      <c r="S5" s="181"/>
      <c r="T5" s="181"/>
      <c r="U5" s="181"/>
      <c r="V5" s="181"/>
      <c r="W5" s="181"/>
      <c r="X5" s="181"/>
      <c r="Y5" s="181"/>
      <c r="Z5" s="181"/>
      <c r="AA5" s="181"/>
      <c r="AB5" s="182"/>
    </row>
    <row r="6" spans="1:28" ht="106.9" customHeight="1" x14ac:dyDescent="0.2">
      <c r="A6" s="796" t="s">
        <v>1276</v>
      </c>
      <c r="B6" s="821" t="s">
        <v>1515</v>
      </c>
      <c r="C6" s="822" t="s">
        <v>1394</v>
      </c>
      <c r="D6" s="822" t="s">
        <v>1396</v>
      </c>
      <c r="E6" s="822" t="s">
        <v>1397</v>
      </c>
      <c r="F6" s="823" t="s">
        <v>1395</v>
      </c>
      <c r="G6" s="798" t="str">
        <f t="shared" si="0"/>
        <v/>
      </c>
      <c r="H6" s="799" t="str">
        <f t="shared" si="1"/>
        <v/>
      </c>
      <c r="I6" s="1"/>
      <c r="J6" s="804"/>
      <c r="K6" s="805"/>
      <c r="L6" s="806"/>
      <c r="M6" s="20"/>
      <c r="N6" s="804"/>
      <c r="O6" s="805"/>
      <c r="P6" s="805"/>
      <c r="Q6" s="805"/>
      <c r="R6" s="805"/>
      <c r="S6" s="805"/>
      <c r="T6" s="805"/>
      <c r="U6" s="805"/>
      <c r="V6" s="805"/>
      <c r="W6" s="805"/>
      <c r="X6" s="805"/>
      <c r="Y6" s="805"/>
      <c r="Z6" s="805"/>
      <c r="AA6" s="805"/>
      <c r="AB6" s="806"/>
    </row>
    <row r="7" spans="1:28" ht="73.5" customHeight="1" x14ac:dyDescent="0.2">
      <c r="A7" s="335" t="s">
        <v>1277</v>
      </c>
      <c r="B7" s="434" t="s">
        <v>1373</v>
      </c>
      <c r="C7" s="439" t="s">
        <v>915</v>
      </c>
      <c r="D7" s="439" t="s">
        <v>1371</v>
      </c>
      <c r="E7" s="439" t="s">
        <v>917</v>
      </c>
      <c r="F7" s="440" t="s">
        <v>1258</v>
      </c>
      <c r="G7" s="120" t="str">
        <f t="shared" si="0"/>
        <v/>
      </c>
      <c r="H7" s="76" t="str">
        <f t="shared" si="1"/>
        <v/>
      </c>
      <c r="I7" s="1"/>
      <c r="J7" s="296"/>
      <c r="K7" s="923"/>
      <c r="L7" s="182"/>
      <c r="M7" s="20"/>
      <c r="N7" s="296"/>
      <c r="O7" s="407"/>
      <c r="P7" s="407"/>
      <c r="Q7" s="407"/>
      <c r="R7" s="407"/>
      <c r="S7" s="407"/>
      <c r="T7" s="407"/>
      <c r="U7" s="407"/>
      <c r="V7" s="407"/>
      <c r="W7" s="407"/>
      <c r="X7" s="407"/>
      <c r="Y7" s="407"/>
      <c r="Z7" s="407"/>
      <c r="AA7" s="407"/>
      <c r="AB7" s="297"/>
    </row>
    <row r="8" spans="1:28" ht="69.599999999999994" customHeight="1" x14ac:dyDescent="0.2">
      <c r="A8" s="815" t="s">
        <v>1278</v>
      </c>
      <c r="B8" s="788" t="s">
        <v>1374</v>
      </c>
      <c r="C8" s="789" t="s">
        <v>1249</v>
      </c>
      <c r="D8" s="789" t="s">
        <v>1372</v>
      </c>
      <c r="E8" s="789" t="s">
        <v>1250</v>
      </c>
      <c r="F8" s="827" t="s">
        <v>1258</v>
      </c>
      <c r="G8" s="798" t="str">
        <f t="shared" si="0"/>
        <v/>
      </c>
      <c r="H8" s="799" t="str">
        <f t="shared" si="1"/>
        <v/>
      </c>
      <c r="I8" s="1"/>
      <c r="J8" s="824"/>
      <c r="K8" s="825"/>
      <c r="L8" s="826"/>
      <c r="M8" s="20"/>
      <c r="N8" s="824"/>
      <c r="O8" s="825"/>
      <c r="P8" s="825"/>
      <c r="Q8" s="825"/>
      <c r="R8" s="825"/>
      <c r="S8" s="825"/>
      <c r="T8" s="825"/>
      <c r="U8" s="825"/>
      <c r="V8" s="825"/>
      <c r="W8" s="825"/>
      <c r="X8" s="825"/>
      <c r="Y8" s="825"/>
      <c r="Z8" s="825"/>
      <c r="AA8" s="825"/>
      <c r="AB8" s="826"/>
    </row>
    <row r="9" spans="1:28" ht="152.25" customHeight="1" x14ac:dyDescent="0.2">
      <c r="A9" s="335" t="s">
        <v>1279</v>
      </c>
      <c r="B9" s="434" t="s">
        <v>1370</v>
      </c>
      <c r="C9" s="439" t="s">
        <v>1334</v>
      </c>
      <c r="D9" s="439" t="s">
        <v>1335</v>
      </c>
      <c r="E9" s="439" t="s">
        <v>1336</v>
      </c>
      <c r="F9" s="440" t="s">
        <v>1248</v>
      </c>
      <c r="G9" s="120" t="str">
        <f t="shared" si="0"/>
        <v/>
      </c>
      <c r="H9" s="76" t="str">
        <f t="shared" si="1"/>
        <v/>
      </c>
      <c r="I9" s="1"/>
      <c r="J9" s="296"/>
      <c r="K9" s="407"/>
      <c r="L9" s="297"/>
      <c r="M9" s="20"/>
      <c r="N9" s="296"/>
      <c r="O9" s="407"/>
      <c r="P9" s="407"/>
      <c r="Q9" s="407"/>
      <c r="R9" s="407"/>
      <c r="S9" s="407"/>
      <c r="T9" s="407"/>
      <c r="U9" s="407"/>
      <c r="V9" s="407"/>
      <c r="W9" s="407"/>
      <c r="X9" s="407"/>
      <c r="Y9" s="407"/>
      <c r="Z9" s="407"/>
      <c r="AA9" s="407"/>
      <c r="AB9" s="297"/>
    </row>
    <row r="10" spans="1:28" ht="101.25" customHeight="1" x14ac:dyDescent="0.2">
      <c r="A10" s="815" t="s">
        <v>1280</v>
      </c>
      <c r="B10" s="788" t="s">
        <v>1251</v>
      </c>
      <c r="C10" s="789" t="s">
        <v>1252</v>
      </c>
      <c r="D10" s="789" t="s">
        <v>1253</v>
      </c>
      <c r="E10" s="789" t="s">
        <v>1254</v>
      </c>
      <c r="F10" s="827" t="s">
        <v>1255</v>
      </c>
      <c r="G10" s="798" t="str">
        <f t="shared" si="0"/>
        <v/>
      </c>
      <c r="H10" s="799" t="str">
        <f t="shared" si="1"/>
        <v/>
      </c>
      <c r="I10" s="1"/>
      <c r="J10" s="824"/>
      <c r="K10" s="825"/>
      <c r="L10" s="826"/>
      <c r="M10" s="20"/>
      <c r="N10" s="824"/>
      <c r="O10" s="825"/>
      <c r="P10" s="825"/>
      <c r="Q10" s="825"/>
      <c r="R10" s="825"/>
      <c r="S10" s="825"/>
      <c r="T10" s="825"/>
      <c r="U10" s="825"/>
      <c r="V10" s="825"/>
      <c r="W10" s="825"/>
      <c r="X10" s="825"/>
      <c r="Y10" s="825"/>
      <c r="Z10" s="825"/>
      <c r="AA10" s="825"/>
      <c r="AB10" s="826"/>
    </row>
    <row r="11" spans="1:28" ht="114" customHeight="1" thickBot="1" x14ac:dyDescent="0.25">
      <c r="A11" s="658">
        <v>10.8</v>
      </c>
      <c r="B11" s="509" t="s">
        <v>904</v>
      </c>
      <c r="C11" s="507" t="s">
        <v>905</v>
      </c>
      <c r="D11" s="507" t="s">
        <v>906</v>
      </c>
      <c r="E11" s="507" t="s">
        <v>907</v>
      </c>
      <c r="F11" s="279" t="s">
        <v>908</v>
      </c>
      <c r="G11" s="120" t="str">
        <f t="shared" si="0"/>
        <v/>
      </c>
      <c r="H11" s="76" t="str">
        <f t="shared" si="1"/>
        <v/>
      </c>
      <c r="I11" s="1"/>
      <c r="J11" s="296"/>
      <c r="K11" s="407"/>
      <c r="L11" s="297"/>
      <c r="M11" s="20"/>
      <c r="N11" s="296"/>
      <c r="O11" s="407"/>
      <c r="P11" s="407"/>
      <c r="Q11" s="407"/>
      <c r="R11" s="407"/>
      <c r="S11" s="407"/>
      <c r="T11" s="407"/>
      <c r="U11" s="407"/>
      <c r="V11" s="407"/>
      <c r="W11" s="407"/>
      <c r="X11" s="407"/>
      <c r="Y11" s="407"/>
      <c r="Z11" s="407"/>
      <c r="AA11" s="407"/>
      <c r="AB11" s="297"/>
    </row>
    <row r="12" spans="1:28" ht="15.75" customHeight="1" thickBot="1" x14ac:dyDescent="0.25">
      <c r="A12" s="945" t="s">
        <v>476</v>
      </c>
      <c r="B12" s="946"/>
      <c r="C12" s="125"/>
      <c r="D12" s="125"/>
      <c r="E12" s="125"/>
      <c r="F12" s="126"/>
      <c r="G12" s="123"/>
      <c r="H12" s="124"/>
      <c r="I12" s="1"/>
      <c r="J12" s="123"/>
      <c r="K12" s="169"/>
      <c r="L12" s="124"/>
      <c r="M12" s="20"/>
      <c r="N12" s="123"/>
      <c r="O12" s="169"/>
      <c r="P12" s="169"/>
      <c r="Q12" s="169"/>
      <c r="R12" s="169"/>
      <c r="S12" s="169"/>
      <c r="T12" s="169"/>
      <c r="U12" s="169"/>
      <c r="V12" s="169"/>
      <c r="W12" s="169"/>
      <c r="X12" s="169"/>
      <c r="Y12" s="169"/>
      <c r="Z12" s="169"/>
      <c r="AA12" s="169"/>
      <c r="AB12" s="124"/>
    </row>
    <row r="13" spans="1:28" ht="87" customHeight="1" x14ac:dyDescent="0.2">
      <c r="A13" s="815" t="s">
        <v>1281</v>
      </c>
      <c r="B13" s="828" t="s">
        <v>1136</v>
      </c>
      <c r="C13" s="789" t="s">
        <v>1376</v>
      </c>
      <c r="D13" s="789" t="s">
        <v>1377</v>
      </c>
      <c r="E13" s="789" t="s">
        <v>1378</v>
      </c>
      <c r="F13" s="855" t="s">
        <v>1384</v>
      </c>
      <c r="G13" s="798" t="str">
        <f t="shared" ref="G13:G16" si="2">IF((COUNT(J13:L13)&gt;0),AVERAGE(J13:L13),"")</f>
        <v/>
      </c>
      <c r="H13" s="799" t="str">
        <f t="shared" ref="H13:H16" si="3">IF((COUNT(N13:AB13)&gt;0),AVERAGE(N13:AB13),"")</f>
        <v/>
      </c>
      <c r="I13" s="1"/>
      <c r="J13" s="824"/>
      <c r="K13" s="825"/>
      <c r="L13" s="826"/>
      <c r="M13" s="20"/>
      <c r="N13" s="824"/>
      <c r="O13" s="825"/>
      <c r="P13" s="825"/>
      <c r="Q13" s="825"/>
      <c r="R13" s="825"/>
      <c r="S13" s="825"/>
      <c r="T13" s="825"/>
      <c r="U13" s="825"/>
      <c r="V13" s="825"/>
      <c r="W13" s="825"/>
      <c r="X13" s="825"/>
      <c r="Y13" s="825"/>
      <c r="Z13" s="825"/>
      <c r="AA13" s="825"/>
      <c r="AB13" s="826"/>
    </row>
    <row r="14" spans="1:28" ht="78.75" customHeight="1" x14ac:dyDescent="0.2">
      <c r="A14" s="309" t="s">
        <v>1282</v>
      </c>
      <c r="B14" s="441" t="s">
        <v>1337</v>
      </c>
      <c r="C14" s="439" t="s">
        <v>1379</v>
      </c>
      <c r="D14" s="439" t="s">
        <v>1311</v>
      </c>
      <c r="E14" s="438" t="s">
        <v>1312</v>
      </c>
      <c r="F14" s="440" t="s">
        <v>1310</v>
      </c>
      <c r="G14" s="120" t="str">
        <f t="shared" si="2"/>
        <v/>
      </c>
      <c r="H14" s="76" t="str">
        <f t="shared" si="3"/>
        <v/>
      </c>
      <c r="I14" s="1"/>
      <c r="J14" s="296"/>
      <c r="K14" s="407"/>
      <c r="L14" s="297"/>
      <c r="M14" s="20"/>
      <c r="N14" s="296"/>
      <c r="O14" s="407"/>
      <c r="P14" s="407"/>
      <c r="Q14" s="407"/>
      <c r="R14" s="407"/>
      <c r="S14" s="407"/>
      <c r="T14" s="407"/>
      <c r="U14" s="407"/>
      <c r="V14" s="407"/>
      <c r="W14" s="407"/>
      <c r="X14" s="407"/>
      <c r="Y14" s="407"/>
      <c r="Z14" s="407"/>
      <c r="AA14" s="407"/>
      <c r="AB14" s="297"/>
    </row>
    <row r="15" spans="1:28" ht="123" customHeight="1" x14ac:dyDescent="0.2">
      <c r="A15" s="815" t="s">
        <v>1283</v>
      </c>
      <c r="B15" s="788" t="s">
        <v>1516</v>
      </c>
      <c r="C15" s="789" t="s">
        <v>1380</v>
      </c>
      <c r="D15" s="789" t="s">
        <v>1381</v>
      </c>
      <c r="E15" s="789" t="s">
        <v>1382</v>
      </c>
      <c r="F15" s="827" t="s">
        <v>1258</v>
      </c>
      <c r="G15" s="798" t="str">
        <f t="shared" si="2"/>
        <v/>
      </c>
      <c r="H15" s="799" t="str">
        <f t="shared" si="3"/>
        <v/>
      </c>
      <c r="I15" s="1"/>
      <c r="J15" s="824"/>
      <c r="K15" s="825"/>
      <c r="L15" s="826"/>
      <c r="M15" s="20"/>
      <c r="N15" s="824"/>
      <c r="O15" s="825"/>
      <c r="P15" s="825"/>
      <c r="Q15" s="825"/>
      <c r="R15" s="825"/>
      <c r="S15" s="825"/>
      <c r="T15" s="825"/>
      <c r="U15" s="825"/>
      <c r="V15" s="825"/>
      <c r="W15" s="825"/>
      <c r="X15" s="825"/>
      <c r="Y15" s="825"/>
      <c r="Z15" s="825"/>
      <c r="AA15" s="825"/>
      <c r="AB15" s="826"/>
    </row>
    <row r="16" spans="1:28" ht="88.5" customHeight="1" thickBot="1" x14ac:dyDescent="0.25">
      <c r="A16" s="658">
        <v>10.119999999999999</v>
      </c>
      <c r="B16" s="509" t="s">
        <v>929</v>
      </c>
      <c r="C16" s="507" t="s">
        <v>930</v>
      </c>
      <c r="D16" s="507" t="s">
        <v>931</v>
      </c>
      <c r="E16" s="507" t="s">
        <v>932</v>
      </c>
      <c r="F16" s="279" t="s">
        <v>933</v>
      </c>
      <c r="G16" s="120" t="str">
        <f t="shared" si="2"/>
        <v/>
      </c>
      <c r="H16" s="76" t="str">
        <f t="shared" si="3"/>
        <v/>
      </c>
      <c r="I16" s="1"/>
      <c r="J16" s="296"/>
      <c r="K16" s="407"/>
      <c r="L16" s="297"/>
      <c r="M16" s="20"/>
      <c r="N16" s="296"/>
      <c r="O16" s="407"/>
      <c r="P16" s="407"/>
      <c r="Q16" s="407"/>
      <c r="R16" s="407"/>
      <c r="S16" s="407"/>
      <c r="T16" s="407"/>
      <c r="U16" s="407"/>
      <c r="V16" s="407"/>
      <c r="W16" s="407"/>
      <c r="X16" s="407"/>
      <c r="Y16" s="407"/>
      <c r="Z16" s="407"/>
      <c r="AA16" s="407"/>
      <c r="AB16" s="297"/>
    </row>
    <row r="17" spans="1:28" ht="15.75" customHeight="1" thickBot="1" x14ac:dyDescent="0.25">
      <c r="A17" s="945" t="s">
        <v>751</v>
      </c>
      <c r="B17" s="946"/>
      <c r="C17" s="125"/>
      <c r="D17" s="125"/>
      <c r="E17" s="125"/>
      <c r="F17" s="126"/>
      <c r="G17" s="123"/>
      <c r="H17" s="124"/>
      <c r="I17" s="1"/>
      <c r="J17" s="123"/>
      <c r="K17" s="169"/>
      <c r="L17" s="124"/>
      <c r="M17" s="20"/>
      <c r="N17" s="123"/>
      <c r="O17" s="169"/>
      <c r="P17" s="169"/>
      <c r="Q17" s="169"/>
      <c r="R17" s="169"/>
      <c r="S17" s="169"/>
      <c r="T17" s="169"/>
      <c r="U17" s="169"/>
      <c r="V17" s="169"/>
      <c r="W17" s="169"/>
      <c r="X17" s="169"/>
      <c r="Y17" s="169"/>
      <c r="Z17" s="169"/>
      <c r="AA17" s="169"/>
      <c r="AB17" s="124"/>
    </row>
    <row r="18" spans="1:28" ht="90" customHeight="1" x14ac:dyDescent="0.2">
      <c r="A18" s="55" t="s">
        <v>1287</v>
      </c>
      <c r="B18" s="441" t="s">
        <v>1259</v>
      </c>
      <c r="C18" s="439" t="s">
        <v>1260</v>
      </c>
      <c r="D18" s="439" t="s">
        <v>1313</v>
      </c>
      <c r="E18" s="439" t="s">
        <v>1338</v>
      </c>
      <c r="F18" s="442" t="s">
        <v>1339</v>
      </c>
      <c r="G18" s="120" t="str">
        <f t="shared" ref="G18:G21" si="4">IF((COUNT(J18:L18)&gt;0),AVERAGE(J18:L18),"")</f>
        <v/>
      </c>
      <c r="H18" s="76" t="str">
        <f t="shared" ref="H18:H21" si="5">IF((COUNT(N18:AB18)&gt;0),AVERAGE(N18:AB18),"")</f>
        <v/>
      </c>
      <c r="I18" s="1"/>
      <c r="J18" s="296"/>
      <c r="K18" s="407"/>
      <c r="L18" s="297"/>
      <c r="M18" s="20"/>
      <c r="N18" s="296"/>
      <c r="O18" s="407"/>
      <c r="P18" s="407"/>
      <c r="Q18" s="407"/>
      <c r="R18" s="407"/>
      <c r="S18" s="407"/>
      <c r="T18" s="407"/>
      <c r="U18" s="407"/>
      <c r="V18" s="407"/>
      <c r="W18" s="407"/>
      <c r="X18" s="407"/>
      <c r="Y18" s="407"/>
      <c r="Z18" s="407"/>
      <c r="AA18" s="407"/>
      <c r="AB18" s="297"/>
    </row>
    <row r="19" spans="1:28" ht="76.900000000000006" customHeight="1" x14ac:dyDescent="0.2">
      <c r="A19" s="769" t="s">
        <v>1288</v>
      </c>
      <c r="B19" s="828" t="s">
        <v>1261</v>
      </c>
      <c r="C19" s="789" t="s">
        <v>1260</v>
      </c>
      <c r="D19" s="789" t="s">
        <v>1313</v>
      </c>
      <c r="E19" s="789" t="s">
        <v>1383</v>
      </c>
      <c r="F19" s="827" t="s">
        <v>1339</v>
      </c>
      <c r="G19" s="798" t="str">
        <f t="shared" si="4"/>
        <v/>
      </c>
      <c r="H19" s="799" t="str">
        <f t="shared" si="5"/>
        <v/>
      </c>
      <c r="I19" s="1"/>
      <c r="J19" s="824"/>
      <c r="K19" s="825"/>
      <c r="L19" s="826"/>
      <c r="M19" s="20"/>
      <c r="N19" s="824"/>
      <c r="O19" s="825"/>
      <c r="P19" s="825"/>
      <c r="Q19" s="825"/>
      <c r="R19" s="825"/>
      <c r="S19" s="825"/>
      <c r="T19" s="825"/>
      <c r="U19" s="825"/>
      <c r="V19" s="825"/>
      <c r="W19" s="825"/>
      <c r="X19" s="825"/>
      <c r="Y19" s="825"/>
      <c r="Z19" s="825"/>
      <c r="AA19" s="825"/>
      <c r="AB19" s="826"/>
    </row>
    <row r="20" spans="1:28" ht="71.25" customHeight="1" x14ac:dyDescent="0.2">
      <c r="A20" s="323" t="s">
        <v>1289</v>
      </c>
      <c r="B20" s="441" t="s">
        <v>1392</v>
      </c>
      <c r="C20" s="439" t="s">
        <v>1340</v>
      </c>
      <c r="D20" s="439" t="s">
        <v>1341</v>
      </c>
      <c r="E20" s="439" t="s">
        <v>1342</v>
      </c>
      <c r="F20" s="440" t="s">
        <v>1343</v>
      </c>
      <c r="G20" s="120" t="str">
        <f t="shared" si="4"/>
        <v/>
      </c>
      <c r="H20" s="76" t="str">
        <f t="shared" si="5"/>
        <v/>
      </c>
      <c r="I20" s="1"/>
      <c r="J20" s="296"/>
      <c r="K20" s="407"/>
      <c r="L20" s="297"/>
      <c r="M20" s="20"/>
      <c r="N20" s="296"/>
      <c r="O20" s="407"/>
      <c r="P20" s="407"/>
      <c r="Q20" s="407"/>
      <c r="R20" s="407"/>
      <c r="S20" s="407"/>
      <c r="T20" s="407"/>
      <c r="U20" s="407"/>
      <c r="V20" s="407"/>
      <c r="W20" s="407"/>
      <c r="X20" s="407"/>
      <c r="Y20" s="407"/>
      <c r="Z20" s="407"/>
      <c r="AA20" s="407"/>
      <c r="AB20" s="297"/>
    </row>
    <row r="21" spans="1:28" ht="73.5" customHeight="1" thickBot="1" x14ac:dyDescent="0.25">
      <c r="A21" s="769" t="s">
        <v>1290</v>
      </c>
      <c r="B21" s="828" t="s">
        <v>1398</v>
      </c>
      <c r="C21" s="789" t="s">
        <v>1340</v>
      </c>
      <c r="D21" s="789" t="s">
        <v>1341</v>
      </c>
      <c r="E21" s="789" t="s">
        <v>1342</v>
      </c>
      <c r="F21" s="827" t="s">
        <v>1343</v>
      </c>
      <c r="G21" s="798" t="str">
        <f t="shared" si="4"/>
        <v/>
      </c>
      <c r="H21" s="799" t="str">
        <f t="shared" si="5"/>
        <v/>
      </c>
      <c r="I21" s="1"/>
      <c r="J21" s="824"/>
      <c r="K21" s="825"/>
      <c r="L21" s="826"/>
      <c r="M21" s="20"/>
      <c r="N21" s="824"/>
      <c r="O21" s="825"/>
      <c r="P21" s="825"/>
      <c r="Q21" s="825"/>
      <c r="R21" s="825"/>
      <c r="S21" s="825"/>
      <c r="T21" s="825"/>
      <c r="U21" s="825"/>
      <c r="V21" s="825"/>
      <c r="W21" s="825"/>
      <c r="X21" s="825"/>
      <c r="Y21" s="825"/>
      <c r="Z21" s="825"/>
      <c r="AA21" s="825"/>
      <c r="AB21" s="826"/>
    </row>
    <row r="22" spans="1:28" ht="15.75" customHeight="1" thickBot="1" x14ac:dyDescent="0.25">
      <c r="A22" s="945" t="s">
        <v>477</v>
      </c>
      <c r="B22" s="946"/>
      <c r="C22" s="125"/>
      <c r="D22" s="125"/>
      <c r="E22" s="125"/>
      <c r="F22" s="126"/>
      <c r="G22" s="123"/>
      <c r="H22" s="124"/>
      <c r="I22" s="1"/>
      <c r="J22" s="123"/>
      <c r="K22" s="169"/>
      <c r="L22" s="124"/>
      <c r="M22" s="20"/>
      <c r="N22" s="123"/>
      <c r="O22" s="169"/>
      <c r="P22" s="169"/>
      <c r="Q22" s="169"/>
      <c r="R22" s="169"/>
      <c r="S22" s="169"/>
      <c r="T22" s="169"/>
      <c r="U22" s="169"/>
      <c r="V22" s="169"/>
      <c r="W22" s="169"/>
      <c r="X22" s="169"/>
      <c r="Y22" s="169"/>
      <c r="Z22" s="169"/>
      <c r="AA22" s="169"/>
      <c r="AB22" s="124"/>
    </row>
    <row r="23" spans="1:28" ht="145.15" customHeight="1" x14ac:dyDescent="0.2">
      <c r="A23" s="323" t="s">
        <v>1291</v>
      </c>
      <c r="B23" s="666" t="s">
        <v>1385</v>
      </c>
      <c r="C23" s="667" t="s">
        <v>1324</v>
      </c>
      <c r="D23" s="668" t="s">
        <v>1517</v>
      </c>
      <c r="E23" s="668" t="s">
        <v>1272</v>
      </c>
      <c r="F23" s="669" t="s">
        <v>1258</v>
      </c>
      <c r="G23" s="317" t="str">
        <f t="shared" ref="G23:G28" si="6">IF((COUNT(J23:L23)&gt;0),AVERAGE(J23:L23),"")</f>
        <v/>
      </c>
      <c r="H23" s="317" t="str">
        <f t="shared" ref="H23:H28" si="7">IF((COUNT(N23:AB23)&gt;0),AVERAGE(N23:AB23),"")</f>
        <v/>
      </c>
      <c r="I23" s="1"/>
      <c r="J23" s="511"/>
      <c r="K23" s="492"/>
      <c r="L23" s="670"/>
      <c r="M23" s="20"/>
      <c r="N23" s="511"/>
      <c r="O23" s="492"/>
      <c r="P23" s="492"/>
      <c r="Q23" s="492"/>
      <c r="R23" s="492"/>
      <c r="S23" s="492"/>
      <c r="T23" s="492"/>
      <c r="U23" s="492"/>
      <c r="V23" s="492"/>
      <c r="W23" s="492"/>
      <c r="X23" s="492"/>
      <c r="Y23" s="492"/>
      <c r="Z23" s="492"/>
      <c r="AA23" s="492"/>
      <c r="AB23" s="670"/>
    </row>
    <row r="24" spans="1:28" ht="136.15" customHeight="1" x14ac:dyDescent="0.2">
      <c r="A24" s="829" t="s">
        <v>1292</v>
      </c>
      <c r="B24" s="788" t="s">
        <v>1386</v>
      </c>
      <c r="C24" s="830" t="s">
        <v>1324</v>
      </c>
      <c r="D24" s="789" t="s">
        <v>1517</v>
      </c>
      <c r="E24" s="789" t="s">
        <v>1272</v>
      </c>
      <c r="F24" s="827" t="s">
        <v>1258</v>
      </c>
      <c r="G24" s="831" t="str">
        <f t="shared" si="6"/>
        <v/>
      </c>
      <c r="H24" s="798" t="str">
        <f t="shared" si="7"/>
        <v/>
      </c>
      <c r="I24" s="1"/>
      <c r="J24" s="804"/>
      <c r="K24" s="805"/>
      <c r="L24" s="806"/>
      <c r="M24" s="20"/>
      <c r="N24" s="804"/>
      <c r="O24" s="805"/>
      <c r="P24" s="805"/>
      <c r="Q24" s="805"/>
      <c r="R24" s="805"/>
      <c r="S24" s="805"/>
      <c r="T24" s="805"/>
      <c r="U24" s="805"/>
      <c r="V24" s="805"/>
      <c r="W24" s="805"/>
      <c r="X24" s="805"/>
      <c r="Y24" s="805"/>
      <c r="Z24" s="805"/>
      <c r="AA24" s="805"/>
      <c r="AB24" s="806"/>
    </row>
    <row r="25" spans="1:28" ht="84.6" customHeight="1" x14ac:dyDescent="0.2">
      <c r="A25" s="323" t="s">
        <v>1293</v>
      </c>
      <c r="B25" s="434" t="s">
        <v>1322</v>
      </c>
      <c r="C25" s="671" t="s">
        <v>1520</v>
      </c>
      <c r="D25" s="439" t="s">
        <v>1387</v>
      </c>
      <c r="E25" s="439" t="s">
        <v>1266</v>
      </c>
      <c r="F25" s="440" t="s">
        <v>1267</v>
      </c>
      <c r="G25" s="290" t="str">
        <f t="shared" si="6"/>
        <v/>
      </c>
      <c r="H25" s="120" t="str">
        <f t="shared" si="7"/>
        <v/>
      </c>
      <c r="I25" s="1"/>
      <c r="J25" s="296"/>
      <c r="K25" s="407"/>
      <c r="L25" s="297"/>
      <c r="M25" s="20"/>
      <c r="N25" s="296"/>
      <c r="O25" s="407"/>
      <c r="P25" s="407"/>
      <c r="Q25" s="407"/>
      <c r="R25" s="407"/>
      <c r="S25" s="407"/>
      <c r="T25" s="407"/>
      <c r="U25" s="407"/>
      <c r="V25" s="407"/>
      <c r="W25" s="407"/>
      <c r="X25" s="407"/>
      <c r="Y25" s="407"/>
      <c r="Z25" s="407"/>
      <c r="AA25" s="407"/>
      <c r="AB25" s="297"/>
    </row>
    <row r="26" spans="1:28" ht="78" customHeight="1" x14ac:dyDescent="0.2">
      <c r="A26" s="829" t="s">
        <v>1294</v>
      </c>
      <c r="B26" s="788" t="s">
        <v>1268</v>
      </c>
      <c r="C26" s="830" t="s">
        <v>1344</v>
      </c>
      <c r="D26" s="789" t="s">
        <v>1323</v>
      </c>
      <c r="E26" s="789" t="s">
        <v>1269</v>
      </c>
      <c r="F26" s="827" t="s">
        <v>1270</v>
      </c>
      <c r="G26" s="831" t="str">
        <f t="shared" si="6"/>
        <v/>
      </c>
      <c r="H26" s="798" t="str">
        <f t="shared" si="7"/>
        <v/>
      </c>
      <c r="I26" s="1"/>
      <c r="J26" s="824"/>
      <c r="K26" s="825"/>
      <c r="L26" s="826"/>
      <c r="M26" s="20"/>
      <c r="N26" s="824"/>
      <c r="O26" s="825"/>
      <c r="P26" s="825"/>
      <c r="Q26" s="825"/>
      <c r="R26" s="825"/>
      <c r="S26" s="825"/>
      <c r="T26" s="825"/>
      <c r="U26" s="825"/>
      <c r="V26" s="825"/>
      <c r="W26" s="825"/>
      <c r="X26" s="825"/>
      <c r="Y26" s="825"/>
      <c r="Z26" s="825"/>
      <c r="AA26" s="825"/>
      <c r="AB26" s="826"/>
    </row>
    <row r="27" spans="1:28" ht="110.25" customHeight="1" x14ac:dyDescent="0.2">
      <c r="A27" s="323" t="s">
        <v>1303</v>
      </c>
      <c r="B27" s="434" t="s">
        <v>1521</v>
      </c>
      <c r="C27" s="671" t="s">
        <v>1390</v>
      </c>
      <c r="D27" s="671" t="s">
        <v>1391</v>
      </c>
      <c r="E27" s="439" t="s">
        <v>1389</v>
      </c>
      <c r="F27" s="440" t="s">
        <v>1388</v>
      </c>
      <c r="G27" s="290" t="str">
        <f t="shared" si="6"/>
        <v/>
      </c>
      <c r="H27" s="290" t="str">
        <f t="shared" si="7"/>
        <v/>
      </c>
      <c r="I27" s="1"/>
      <c r="J27" s="296"/>
      <c r="K27" s="407"/>
      <c r="L27" s="297"/>
      <c r="M27" s="20"/>
      <c r="N27" s="296"/>
      <c r="O27" s="407"/>
      <c r="P27" s="407"/>
      <c r="Q27" s="407"/>
      <c r="R27" s="407"/>
      <c r="S27" s="407"/>
      <c r="T27" s="407"/>
      <c r="U27" s="407"/>
      <c r="V27" s="407"/>
      <c r="W27" s="407"/>
      <c r="X27" s="407"/>
      <c r="Y27" s="407"/>
      <c r="Z27" s="407"/>
      <c r="AA27" s="407"/>
      <c r="AB27" s="297"/>
    </row>
    <row r="28" spans="1:28" ht="66.599999999999994" customHeight="1" thickBot="1" x14ac:dyDescent="0.25">
      <c r="A28" s="835" t="s">
        <v>1304</v>
      </c>
      <c r="B28" s="836" t="s">
        <v>1262</v>
      </c>
      <c r="C28" s="837" t="s">
        <v>1263</v>
      </c>
      <c r="D28" s="838" t="s">
        <v>1518</v>
      </c>
      <c r="E28" s="838" t="s">
        <v>1264</v>
      </c>
      <c r="F28" s="839" t="s">
        <v>1265</v>
      </c>
      <c r="G28" s="811" t="str">
        <f t="shared" si="6"/>
        <v/>
      </c>
      <c r="H28" s="840" t="str">
        <f t="shared" si="7"/>
        <v/>
      </c>
      <c r="I28" s="1"/>
      <c r="J28" s="832"/>
      <c r="K28" s="833"/>
      <c r="L28" s="834"/>
      <c r="M28" s="20"/>
      <c r="N28" s="832"/>
      <c r="O28" s="833"/>
      <c r="P28" s="833"/>
      <c r="Q28" s="833"/>
      <c r="R28" s="833"/>
      <c r="S28" s="833"/>
      <c r="T28" s="833"/>
      <c r="U28" s="833"/>
      <c r="V28" s="833"/>
      <c r="W28" s="833"/>
      <c r="X28" s="833"/>
      <c r="Y28" s="833"/>
      <c r="Z28" s="833"/>
      <c r="AA28" s="833"/>
      <c r="AB28" s="834"/>
    </row>
    <row r="29" spans="1:28" ht="13.5" thickBot="1" x14ac:dyDescent="0.25">
      <c r="A29" s="50"/>
      <c r="B29" s="17"/>
      <c r="C29" s="14"/>
      <c r="D29" s="14"/>
      <c r="E29" s="14"/>
      <c r="F29" s="14"/>
      <c r="G29" s="14"/>
      <c r="H29" s="1"/>
      <c r="I29" s="1"/>
      <c r="J29" s="20"/>
      <c r="K29" s="20"/>
      <c r="L29" s="20"/>
      <c r="M29" s="20"/>
      <c r="N29" s="20"/>
      <c r="O29" s="20"/>
      <c r="P29" s="20"/>
      <c r="Q29" s="20"/>
      <c r="R29" s="20"/>
      <c r="S29" s="20"/>
      <c r="T29" s="20"/>
      <c r="U29" s="20"/>
      <c r="V29" s="20"/>
      <c r="W29" s="20"/>
      <c r="X29" s="20"/>
      <c r="Y29" s="20"/>
      <c r="Z29" s="20"/>
      <c r="AA29" s="20"/>
      <c r="AB29" s="20"/>
    </row>
    <row r="30" spans="1:28" ht="20.25" thickBot="1" x14ac:dyDescent="0.25">
      <c r="A30" s="128"/>
      <c r="B30" s="129" t="s">
        <v>1273</v>
      </c>
      <c r="C30" s="130" t="s">
        <v>227</v>
      </c>
      <c r="D30" s="130" t="s">
        <v>227</v>
      </c>
      <c r="E30" s="131" t="s">
        <v>227</v>
      </c>
      <c r="F30" s="130" t="s">
        <v>226</v>
      </c>
      <c r="G30" s="130" t="s">
        <v>226</v>
      </c>
      <c r="H30" s="131" t="s">
        <v>226</v>
      </c>
      <c r="I30" s="1"/>
      <c r="J30" s="20"/>
      <c r="K30" s="20"/>
      <c r="L30" s="20"/>
      <c r="M30" s="20"/>
      <c r="N30" s="20"/>
      <c r="O30" s="20"/>
      <c r="P30" s="20"/>
      <c r="Q30" s="20"/>
      <c r="R30" s="20"/>
      <c r="S30" s="20"/>
      <c r="T30" s="20"/>
      <c r="U30" s="20"/>
      <c r="V30" s="20"/>
      <c r="W30" s="20"/>
      <c r="X30" s="20"/>
      <c r="Y30" s="20"/>
      <c r="Z30" s="20"/>
      <c r="AA30" s="20"/>
      <c r="AB30" s="20"/>
    </row>
    <row r="31" spans="1:28" ht="18" x14ac:dyDescent="0.2">
      <c r="A31" s="140"/>
      <c r="B31" s="141" t="s">
        <v>662</v>
      </c>
      <c r="C31" s="134" t="s">
        <v>224</v>
      </c>
      <c r="D31" s="135" t="s">
        <v>225</v>
      </c>
      <c r="E31" s="136" t="s">
        <v>660</v>
      </c>
      <c r="F31" s="151" t="s">
        <v>224</v>
      </c>
      <c r="G31" s="152" t="s">
        <v>225</v>
      </c>
      <c r="H31" s="153" t="s">
        <v>660</v>
      </c>
      <c r="I31" s="1"/>
      <c r="J31" s="20"/>
      <c r="K31" s="20"/>
      <c r="L31" s="20"/>
      <c r="M31" s="20"/>
      <c r="N31" s="20"/>
      <c r="O31" s="20"/>
      <c r="P31" s="20"/>
      <c r="Q31" s="20"/>
      <c r="R31" s="20"/>
      <c r="S31" s="20"/>
      <c r="T31" s="20"/>
      <c r="U31" s="20"/>
      <c r="V31" s="20"/>
      <c r="W31" s="20"/>
      <c r="X31" s="20"/>
      <c r="Y31" s="20"/>
      <c r="Z31" s="20"/>
      <c r="AA31" s="20"/>
      <c r="AB31" s="20"/>
    </row>
    <row r="32" spans="1:28" ht="18" x14ac:dyDescent="0.2">
      <c r="A32" s="57"/>
      <c r="B32" s="31" t="str">
        <f>A3</f>
        <v>Human and Physical Capital</v>
      </c>
      <c r="C32" s="34">
        <f>SUM(G4:G11)</f>
        <v>0</v>
      </c>
      <c r="D32" s="521">
        <f>3*COUNT(G4:G11)</f>
        <v>0</v>
      </c>
      <c r="E32" s="35">
        <f>IF(D32=0,0,C32/D32)</f>
        <v>0</v>
      </c>
      <c r="F32" s="34">
        <f>SUM(H4:H11)</f>
        <v>0</v>
      </c>
      <c r="G32" s="561">
        <f>3*COUNT(H4:H11)</f>
        <v>0</v>
      </c>
      <c r="H32" s="560">
        <f>IF(G32=0,0,F32/G32)</f>
        <v>0</v>
      </c>
      <c r="I32" s="1"/>
      <c r="J32" s="20"/>
      <c r="K32" s="20"/>
      <c r="L32" s="20"/>
      <c r="M32" s="20"/>
      <c r="N32" s="20"/>
      <c r="O32" s="20"/>
      <c r="P32" s="20"/>
      <c r="Q32" s="20"/>
      <c r="R32" s="20"/>
      <c r="S32" s="20"/>
      <c r="T32" s="20"/>
      <c r="U32" s="20"/>
      <c r="V32" s="20"/>
      <c r="W32" s="20"/>
      <c r="X32" s="20"/>
      <c r="Y32" s="20"/>
      <c r="Z32" s="20"/>
      <c r="AA32" s="20"/>
      <c r="AB32" s="20"/>
    </row>
    <row r="33" spans="1:28" ht="36" x14ac:dyDescent="0.2">
      <c r="A33" s="58"/>
      <c r="B33" s="32" t="str">
        <f>A12</f>
        <v>Methodological Soundness and International Standards</v>
      </c>
      <c r="C33" s="34">
        <f>SUM(G13:G16)</f>
        <v>0</v>
      </c>
      <c r="D33" s="521">
        <f>3*COUNT(G13:G16)</f>
        <v>0</v>
      </c>
      <c r="E33" s="35">
        <f t="shared" ref="E33:E35" si="8">IF(D33=0,0,C33/D33)</f>
        <v>0</v>
      </c>
      <c r="F33" s="34">
        <f>SUM(H13:H16)</f>
        <v>0</v>
      </c>
      <c r="G33" s="521">
        <f>3*COUNT(H13:H16)</f>
        <v>0</v>
      </c>
      <c r="H33" s="35">
        <f>IF(G33=0,0,F33/G33)</f>
        <v>0</v>
      </c>
      <c r="I33" s="1"/>
      <c r="J33" s="20"/>
      <c r="L33" s="20"/>
      <c r="S33" s="20"/>
      <c r="T33" s="20"/>
      <c r="U33" s="20"/>
      <c r="V33" s="20"/>
      <c r="W33" s="20"/>
      <c r="X33" s="20"/>
      <c r="Y33" s="20"/>
      <c r="Z33" s="20"/>
      <c r="AA33" s="20"/>
      <c r="AB33" s="20"/>
    </row>
    <row r="34" spans="1:28" ht="18.75" customHeight="1" x14ac:dyDescent="0.2">
      <c r="A34" s="58"/>
      <c r="B34" s="32" t="str">
        <f>A17</f>
        <v>Quality Assurance</v>
      </c>
      <c r="C34" s="34">
        <f>SUM(G18:G21)</f>
        <v>0</v>
      </c>
      <c r="D34" s="521">
        <f>3*COUNT(G18:G21)</f>
        <v>0</v>
      </c>
      <c r="E34" s="35">
        <f t="shared" si="8"/>
        <v>0</v>
      </c>
      <c r="F34" s="34">
        <f>SUM(H18:H21)</f>
        <v>0</v>
      </c>
      <c r="G34" s="521">
        <f>3*COUNT(H18:H21)</f>
        <v>0</v>
      </c>
      <c r="H34" s="35">
        <f>IF(G34=0,0,F34/G34)</f>
        <v>0</v>
      </c>
      <c r="I34" s="1"/>
      <c r="J34" s="20"/>
      <c r="K34" s="20"/>
      <c r="L34" s="20"/>
      <c r="S34" s="20"/>
      <c r="T34" s="20"/>
      <c r="U34" s="20"/>
      <c r="V34" s="20"/>
      <c r="W34" s="20"/>
      <c r="X34" s="20"/>
      <c r="Y34" s="20"/>
      <c r="Z34" s="20"/>
      <c r="AA34" s="20"/>
      <c r="AB34" s="20"/>
    </row>
    <row r="35" spans="1:28" ht="18.75" thickBot="1" x14ac:dyDescent="0.25">
      <c r="A35" s="59"/>
      <c r="B35" s="39" t="str">
        <f>A22</f>
        <v>Written Procedures and Documentation</v>
      </c>
      <c r="C35" s="34">
        <f>SUM(G23:G28)</f>
        <v>0</v>
      </c>
      <c r="D35" s="521">
        <f>3*COUNT(G23:G28)</f>
        <v>0</v>
      </c>
      <c r="E35" s="35">
        <f t="shared" si="8"/>
        <v>0</v>
      </c>
      <c r="F35" s="34">
        <f>SUM(H23:H28)</f>
        <v>0</v>
      </c>
      <c r="G35" s="521">
        <f>3*COUNT(H23:H28)</f>
        <v>0</v>
      </c>
      <c r="H35" s="35">
        <f>IF(G35=0,0,F35/G35)</f>
        <v>0</v>
      </c>
      <c r="I35" s="1"/>
      <c r="J35" s="20"/>
      <c r="K35" s="20"/>
      <c r="L35" s="20"/>
      <c r="M35" s="20"/>
      <c r="N35" s="20"/>
      <c r="O35" s="20"/>
      <c r="P35" s="20"/>
      <c r="Q35" s="20"/>
      <c r="R35" s="20"/>
      <c r="S35" s="20"/>
      <c r="T35" s="20"/>
      <c r="U35" s="20"/>
      <c r="V35" s="20"/>
      <c r="W35" s="20"/>
      <c r="X35" s="20"/>
      <c r="Y35" s="20"/>
      <c r="Z35" s="20"/>
      <c r="AA35" s="20"/>
      <c r="AB35" s="20"/>
    </row>
    <row r="36" spans="1:28" ht="18.75" customHeight="1" thickBot="1" x14ac:dyDescent="0.25">
      <c r="A36" s="532"/>
      <c r="B36" s="559" t="s">
        <v>661</v>
      </c>
      <c r="C36" s="950" t="s">
        <v>230</v>
      </c>
      <c r="D36" s="950"/>
      <c r="E36" s="528">
        <f>0.25*E32+0.25*E33+0.25*E34+0.25*E35</f>
        <v>0</v>
      </c>
      <c r="F36" s="951" t="s">
        <v>229</v>
      </c>
      <c r="G36" s="950"/>
      <c r="H36" s="528">
        <f>0.25*H32+0.25*H33+0.25*H34+0.25*H35</f>
        <v>0</v>
      </c>
      <c r="I36" s="1"/>
      <c r="J36" s="20"/>
      <c r="K36" s="20"/>
      <c r="L36" s="20"/>
      <c r="M36" s="20"/>
      <c r="N36" s="20"/>
      <c r="O36" s="20"/>
      <c r="P36" s="20"/>
      <c r="Q36" s="20"/>
      <c r="R36" s="20"/>
      <c r="S36" s="20"/>
      <c r="T36" s="20"/>
      <c r="U36" s="20"/>
      <c r="V36" s="20"/>
      <c r="W36" s="20"/>
      <c r="X36" s="20"/>
      <c r="Y36" s="20"/>
      <c r="Z36" s="20"/>
      <c r="AA36" s="20"/>
      <c r="AB36" s="20"/>
    </row>
  </sheetData>
  <sheetProtection algorithmName="SHA-512" hashValue="llrIjQdUiy+9G9reUPEhW0AmX8AoW0Jgnt//ASh6E0d+D+8omeabf7/63CZKlHYsS1EqxHkdiFFjr+SmOJLreA==" saltValue="Kfp+JAwvIp7Ryt1ta+i1Mw==" spinCount="100000" sheet="1" selectLockedCells="1"/>
  <mergeCells count="8">
    <mergeCell ref="C36:D36"/>
    <mergeCell ref="F36:G36"/>
    <mergeCell ref="J1:L1"/>
    <mergeCell ref="A3:B3"/>
    <mergeCell ref="A12:B12"/>
    <mergeCell ref="A1:B2"/>
    <mergeCell ref="A17:B17"/>
    <mergeCell ref="A22:B22"/>
  </mergeCells>
  <dataValidations count="2">
    <dataValidation type="decimal" allowBlank="1" showInputMessage="1" showErrorMessage="1" errorTitle="Invalid Value" error="The only valid values are 0-3. Please enter a valid value." sqref="J13:L16 N13:AB16 N18:AB21 J18:L21 N23:AB28 J23:L28 K4:L6 N4:AB11 J4:J11 K8:L11">
      <formula1>0</formula1>
      <formula2>3</formula2>
    </dataValidation>
    <dataValidation type="whole" allowBlank="1" showInputMessage="1" showErrorMessage="1" sqref="M8 G17 I24 I10 M10 M24 I26 I15:I16 G12 G22 M20:M21 M15:M16 I8 M26 I20:I21 I28 M28 I4:I6 M4:M6">
      <formula1>0</formula1>
      <formula2>3</formula2>
    </dataValidation>
  </dataValidations>
  <pageMargins left="0.3" right="0.3" top="1" bottom="1" header="0" footer="0.5"/>
  <pageSetup orientation="landscape" r:id="rId1"/>
  <headerFooter differentFirst="1">
    <oddFooter>&amp;L&amp;P</oddFooter>
  </headerFooter>
  <rowBreaks count="5" manualBreakCount="5">
    <brk id="7" max="5" man="1"/>
    <brk id="11" max="5" man="1"/>
    <brk id="16" max="5" man="1"/>
    <brk id="21" max="5" man="1"/>
    <brk id="2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38"/>
  <sheetViews>
    <sheetView zoomScaleNormal="100" zoomScaleSheetLayoutView="100" workbookViewId="0">
      <selection activeCell="J5" sqref="J5"/>
    </sheetView>
  </sheetViews>
  <sheetFormatPr baseColWidth="10" defaultColWidth="9.140625" defaultRowHeight="12.75" x14ac:dyDescent="0.2"/>
  <cols>
    <col min="1" max="1" width="5.140625" style="240" customWidth="1"/>
    <col min="2" max="2" width="72.42578125" style="241" customWidth="1"/>
    <col min="3" max="7" width="14.28515625" style="242" customWidth="1"/>
    <col min="8" max="8" width="14.28515625" style="210" customWidth="1"/>
    <col min="9" max="16384" width="9.140625" style="210"/>
  </cols>
  <sheetData>
    <row r="1" spans="1:28" ht="15.95" customHeight="1" x14ac:dyDescent="0.2">
      <c r="A1" s="986" t="s">
        <v>109</v>
      </c>
      <c r="B1" s="987"/>
      <c r="C1" s="378"/>
      <c r="D1" s="378"/>
      <c r="E1" s="378"/>
      <c r="F1" s="379"/>
      <c r="G1" s="79" t="s">
        <v>227</v>
      </c>
      <c r="H1" s="79" t="s">
        <v>228</v>
      </c>
      <c r="J1" s="956" t="s">
        <v>231</v>
      </c>
      <c r="K1" s="957"/>
      <c r="L1" s="958"/>
      <c r="N1" s="978" t="s">
        <v>232</v>
      </c>
      <c r="O1" s="979"/>
      <c r="P1" s="980"/>
      <c r="Q1" s="211"/>
      <c r="R1" s="211"/>
      <c r="S1" s="211"/>
      <c r="T1" s="211"/>
      <c r="U1" s="211"/>
      <c r="V1" s="211"/>
      <c r="W1" s="211"/>
      <c r="X1" s="211"/>
      <c r="Y1" s="211"/>
      <c r="Z1" s="211"/>
      <c r="AA1" s="211"/>
      <c r="AB1" s="212"/>
    </row>
    <row r="2" spans="1:28" ht="15.95" customHeight="1" thickBot="1" x14ac:dyDescent="0.25">
      <c r="A2" s="988"/>
      <c r="B2" s="989"/>
      <c r="C2" s="380" t="s">
        <v>764</v>
      </c>
      <c r="D2" s="380" t="s">
        <v>765</v>
      </c>
      <c r="E2" s="380" t="s">
        <v>766</v>
      </c>
      <c r="F2" s="381" t="s">
        <v>767</v>
      </c>
      <c r="G2" s="80" t="s">
        <v>652</v>
      </c>
      <c r="H2" s="80" t="s">
        <v>652</v>
      </c>
      <c r="J2" s="213">
        <v>1</v>
      </c>
      <c r="K2" s="214">
        <v>2</v>
      </c>
      <c r="L2" s="215">
        <v>3</v>
      </c>
      <c r="M2" s="216"/>
      <c r="N2" s="213">
        <v>1</v>
      </c>
      <c r="O2" s="214">
        <v>2</v>
      </c>
      <c r="P2" s="214">
        <v>3</v>
      </c>
      <c r="Q2" s="214">
        <v>4</v>
      </c>
      <c r="R2" s="214">
        <v>5</v>
      </c>
      <c r="S2" s="214">
        <v>6</v>
      </c>
      <c r="T2" s="214">
        <v>7</v>
      </c>
      <c r="U2" s="214">
        <v>8</v>
      </c>
      <c r="V2" s="214">
        <v>9</v>
      </c>
      <c r="W2" s="214">
        <v>10</v>
      </c>
      <c r="X2" s="214">
        <v>11</v>
      </c>
      <c r="Y2" s="214">
        <v>12</v>
      </c>
      <c r="Z2" s="214">
        <v>13</v>
      </c>
      <c r="AA2" s="214">
        <v>14</v>
      </c>
      <c r="AB2" s="215">
        <v>15</v>
      </c>
    </row>
    <row r="3" spans="1:28" ht="33.75" customHeight="1" thickBot="1" x14ac:dyDescent="0.25">
      <c r="A3" s="981" t="s">
        <v>1399</v>
      </c>
      <c r="B3" s="982"/>
      <c r="C3" s="982"/>
      <c r="D3" s="982"/>
      <c r="E3" s="982"/>
      <c r="F3" s="983"/>
      <c r="G3" s="217"/>
      <c r="H3" s="218"/>
      <c r="J3" s="219"/>
      <c r="K3" s="220"/>
      <c r="L3" s="221"/>
      <c r="M3" s="216"/>
      <c r="N3" s="219"/>
      <c r="O3" s="220"/>
      <c r="P3" s="220"/>
      <c r="Q3" s="220"/>
      <c r="R3" s="220"/>
      <c r="S3" s="220"/>
      <c r="T3" s="220"/>
      <c r="U3" s="220"/>
      <c r="V3" s="220"/>
      <c r="W3" s="220"/>
      <c r="X3" s="220"/>
      <c r="Y3" s="220"/>
      <c r="Z3" s="220"/>
      <c r="AA3" s="220"/>
      <c r="AB3" s="221"/>
    </row>
    <row r="4" spans="1:28" s="224" customFormat="1" ht="19.5" customHeight="1" thickBot="1" x14ac:dyDescent="0.25">
      <c r="A4" s="941" t="s">
        <v>504</v>
      </c>
      <c r="B4" s="942"/>
      <c r="C4" s="222"/>
      <c r="D4" s="222"/>
      <c r="E4" s="222"/>
      <c r="F4" s="223"/>
      <c r="G4" s="223"/>
      <c r="H4" s="223"/>
      <c r="J4" s="225"/>
      <c r="K4" s="226"/>
      <c r="L4" s="227"/>
      <c r="N4" s="225"/>
      <c r="O4" s="226"/>
      <c r="P4" s="226"/>
      <c r="Q4" s="226"/>
      <c r="R4" s="226"/>
      <c r="S4" s="226"/>
      <c r="T4" s="226"/>
      <c r="U4" s="226"/>
      <c r="V4" s="226"/>
      <c r="W4" s="226"/>
      <c r="X4" s="226"/>
      <c r="Y4" s="226"/>
      <c r="Z4" s="226"/>
      <c r="AA4" s="226"/>
      <c r="AB4" s="227"/>
    </row>
    <row r="5" spans="1:28" s="228" customFormat="1" ht="73.5" customHeight="1" x14ac:dyDescent="0.2">
      <c r="A5" s="597" t="s">
        <v>103</v>
      </c>
      <c r="B5" s="598" t="s">
        <v>1180</v>
      </c>
      <c r="C5" s="599" t="s">
        <v>1181</v>
      </c>
      <c r="D5" s="599" t="s">
        <v>1182</v>
      </c>
      <c r="E5" s="599" t="s">
        <v>57</v>
      </c>
      <c r="F5" s="600" t="s">
        <v>58</v>
      </c>
      <c r="G5" s="601" t="str">
        <f>IF((COUNT(J5:L5)&gt;0),AVERAGE(J5:L5),"")</f>
        <v/>
      </c>
      <c r="H5" s="602" t="str">
        <f>IF((COUNT(N5:AB5)&gt;0),AVERAGE(N5:AB5),"")</f>
        <v/>
      </c>
      <c r="J5" s="637"/>
      <c r="K5" s="638"/>
      <c r="L5" s="639"/>
      <c r="N5" s="637"/>
      <c r="O5" s="638"/>
      <c r="P5" s="638"/>
      <c r="Q5" s="638"/>
      <c r="R5" s="638"/>
      <c r="S5" s="638"/>
      <c r="T5" s="638"/>
      <c r="U5" s="638"/>
      <c r="V5" s="638"/>
      <c r="W5" s="638"/>
      <c r="X5" s="638"/>
      <c r="Y5" s="638"/>
      <c r="Z5" s="638"/>
      <c r="AA5" s="638"/>
      <c r="AB5" s="639"/>
    </row>
    <row r="6" spans="1:28" s="224" customFormat="1" ht="19.5" customHeight="1" thickBot="1" x14ac:dyDescent="0.25">
      <c r="A6" s="943" t="s">
        <v>476</v>
      </c>
      <c r="B6" s="944"/>
      <c r="C6" s="235"/>
      <c r="D6" s="235"/>
      <c r="E6" s="235"/>
      <c r="F6" s="236"/>
      <c r="G6" s="237"/>
      <c r="H6" s="236"/>
      <c r="J6" s="640"/>
      <c r="K6" s="641"/>
      <c r="L6" s="642"/>
      <c r="N6" s="640"/>
      <c r="O6" s="641"/>
      <c r="P6" s="641"/>
      <c r="Q6" s="641"/>
      <c r="R6" s="641"/>
      <c r="S6" s="641"/>
      <c r="T6" s="641"/>
      <c r="U6" s="641"/>
      <c r="V6" s="641"/>
      <c r="W6" s="641"/>
      <c r="X6" s="641"/>
      <c r="Y6" s="641"/>
      <c r="Z6" s="641"/>
      <c r="AA6" s="641"/>
      <c r="AB6" s="642"/>
    </row>
    <row r="7" spans="1:28" s="234" customFormat="1" ht="97.5" customHeight="1" thickBot="1" x14ac:dyDescent="0.25">
      <c r="A7" s="336" t="s">
        <v>104</v>
      </c>
      <c r="B7" s="229" t="s">
        <v>59</v>
      </c>
      <c r="C7" s="230" t="s">
        <v>62</v>
      </c>
      <c r="D7" s="230" t="s">
        <v>60</v>
      </c>
      <c r="E7" s="230" t="s">
        <v>61</v>
      </c>
      <c r="F7" s="231" t="s">
        <v>63</v>
      </c>
      <c r="G7" s="232" t="str">
        <f t="shared" ref="G7:G11" si="0">IF((COUNT(J7:L7)&gt;0),AVERAGE(J7:L7),"")</f>
        <v/>
      </c>
      <c r="H7" s="233" t="str">
        <f t="shared" ref="H7:H11" si="1">IF((COUNT(N7:AB7)&gt;0),AVERAGE(N7:AB7),"")</f>
        <v/>
      </c>
      <c r="J7" s="643"/>
      <c r="K7" s="644"/>
      <c r="L7" s="645"/>
      <c r="N7" s="643"/>
      <c r="O7" s="644"/>
      <c r="P7" s="644"/>
      <c r="Q7" s="644"/>
      <c r="R7" s="644"/>
      <c r="S7" s="644"/>
      <c r="T7" s="644"/>
      <c r="U7" s="644"/>
      <c r="V7" s="644"/>
      <c r="W7" s="644"/>
      <c r="X7" s="644"/>
      <c r="Y7" s="644"/>
      <c r="Z7" s="644"/>
      <c r="AA7" s="644"/>
      <c r="AB7" s="645"/>
    </row>
    <row r="8" spans="1:28" s="228" customFormat="1" ht="92.25" customHeight="1" x14ac:dyDescent="0.2">
      <c r="A8" s="597" t="s">
        <v>105</v>
      </c>
      <c r="B8" s="598" t="s">
        <v>44</v>
      </c>
      <c r="C8" s="599" t="s">
        <v>0</v>
      </c>
      <c r="D8" s="599" t="s">
        <v>46</v>
      </c>
      <c r="E8" s="599" t="s">
        <v>45</v>
      </c>
      <c r="F8" s="600" t="s">
        <v>47</v>
      </c>
      <c r="G8" s="603" t="str">
        <f t="shared" si="0"/>
        <v/>
      </c>
      <c r="H8" s="604" t="str">
        <f t="shared" si="1"/>
        <v/>
      </c>
      <c r="J8" s="637"/>
      <c r="K8" s="638"/>
      <c r="L8" s="639"/>
      <c r="N8" s="637"/>
      <c r="O8" s="638"/>
      <c r="P8" s="638"/>
      <c r="Q8" s="638"/>
      <c r="R8" s="638"/>
      <c r="S8" s="638"/>
      <c r="T8" s="638"/>
      <c r="U8" s="638"/>
      <c r="V8" s="638"/>
      <c r="W8" s="638"/>
      <c r="X8" s="638"/>
      <c r="Y8" s="638"/>
      <c r="Z8" s="638"/>
      <c r="AA8" s="638"/>
      <c r="AB8" s="639"/>
    </row>
    <row r="9" spans="1:28" s="228" customFormat="1" ht="79.5" customHeight="1" thickBot="1" x14ac:dyDescent="0.25">
      <c r="A9" s="336" t="s">
        <v>106</v>
      </c>
      <c r="B9" s="239" t="s">
        <v>22</v>
      </c>
      <c r="C9" s="230" t="s">
        <v>48</v>
      </c>
      <c r="D9" s="230" t="s">
        <v>49</v>
      </c>
      <c r="E9" s="230" t="s">
        <v>50</v>
      </c>
      <c r="F9" s="231" t="s">
        <v>1199</v>
      </c>
      <c r="G9" s="232" t="str">
        <f t="shared" si="0"/>
        <v/>
      </c>
      <c r="H9" s="233" t="str">
        <f t="shared" si="1"/>
        <v/>
      </c>
      <c r="I9" s="234"/>
      <c r="J9" s="643"/>
      <c r="K9" s="644"/>
      <c r="L9" s="645"/>
      <c r="M9" s="234"/>
      <c r="N9" s="643"/>
      <c r="O9" s="644"/>
      <c r="P9" s="644"/>
      <c r="Q9" s="644"/>
      <c r="R9" s="644"/>
      <c r="S9" s="644"/>
      <c r="T9" s="644"/>
      <c r="U9" s="644"/>
      <c r="V9" s="644"/>
      <c r="W9" s="644"/>
      <c r="X9" s="644"/>
      <c r="Y9" s="644"/>
      <c r="Z9" s="644"/>
      <c r="AA9" s="644"/>
      <c r="AB9" s="645"/>
    </row>
    <row r="10" spans="1:28" ht="109.5" customHeight="1" x14ac:dyDescent="0.2">
      <c r="A10" s="597" t="s">
        <v>107</v>
      </c>
      <c r="B10" s="598" t="s">
        <v>51</v>
      </c>
      <c r="C10" s="599" t="s">
        <v>23</v>
      </c>
      <c r="D10" s="599" t="s">
        <v>1184</v>
      </c>
      <c r="E10" s="599" t="s">
        <v>1183</v>
      </c>
      <c r="F10" s="600" t="s">
        <v>52</v>
      </c>
      <c r="G10" s="603" t="str">
        <f t="shared" si="0"/>
        <v/>
      </c>
      <c r="H10" s="604" t="str">
        <f t="shared" si="1"/>
        <v/>
      </c>
      <c r="I10" s="228"/>
      <c r="J10" s="637"/>
      <c r="K10" s="638"/>
      <c r="L10" s="639"/>
      <c r="M10" s="228"/>
      <c r="N10" s="637"/>
      <c r="O10" s="638"/>
      <c r="P10" s="638"/>
      <c r="Q10" s="638"/>
      <c r="R10" s="638"/>
      <c r="S10" s="638"/>
      <c r="T10" s="638"/>
      <c r="U10" s="638"/>
      <c r="V10" s="638"/>
      <c r="W10" s="638"/>
      <c r="X10" s="638"/>
      <c r="Y10" s="638"/>
      <c r="Z10" s="638"/>
      <c r="AA10" s="638"/>
      <c r="AB10" s="639"/>
    </row>
    <row r="11" spans="1:28" s="238" customFormat="1" ht="75.75" customHeight="1" thickBot="1" x14ac:dyDescent="0.25">
      <c r="A11" s="335" t="s">
        <v>108</v>
      </c>
      <c r="B11" s="281" t="s">
        <v>53</v>
      </c>
      <c r="C11" s="278" t="s">
        <v>54</v>
      </c>
      <c r="D11" s="278" t="s">
        <v>1</v>
      </c>
      <c r="E11" s="278" t="s">
        <v>55</v>
      </c>
      <c r="F11" s="279" t="s">
        <v>56</v>
      </c>
      <c r="G11" s="232" t="str">
        <f t="shared" si="0"/>
        <v/>
      </c>
      <c r="H11" s="233" t="str">
        <f t="shared" si="1"/>
        <v/>
      </c>
      <c r="I11" s="234"/>
      <c r="J11" s="643"/>
      <c r="K11" s="644"/>
      <c r="L11" s="645"/>
      <c r="M11" s="234"/>
      <c r="N11" s="643"/>
      <c r="O11" s="644"/>
      <c r="P11" s="644"/>
      <c r="Q11" s="644"/>
      <c r="R11" s="644"/>
      <c r="S11" s="644"/>
      <c r="T11" s="644"/>
      <c r="U11" s="644"/>
      <c r="V11" s="644"/>
      <c r="W11" s="644"/>
      <c r="X11" s="644"/>
      <c r="Y11" s="644"/>
      <c r="Z11" s="644"/>
      <c r="AA11" s="644"/>
      <c r="AB11" s="645"/>
    </row>
    <row r="12" spans="1:28" s="224" customFormat="1" ht="19.5" customHeight="1" thickBot="1" x14ac:dyDescent="0.25">
      <c r="A12" s="943" t="s">
        <v>750</v>
      </c>
      <c r="B12" s="944"/>
      <c r="C12" s="138"/>
      <c r="D12" s="138"/>
      <c r="E12" s="138"/>
      <c r="F12" s="157"/>
      <c r="G12" s="237"/>
      <c r="H12" s="236"/>
      <c r="J12" s="646"/>
      <c r="K12" s="647"/>
      <c r="L12" s="648"/>
      <c r="N12" s="646"/>
      <c r="O12" s="647"/>
      <c r="P12" s="647"/>
      <c r="Q12" s="647"/>
      <c r="R12" s="647"/>
      <c r="S12" s="647"/>
      <c r="T12" s="647"/>
      <c r="U12" s="647"/>
      <c r="V12" s="647"/>
      <c r="W12" s="647"/>
      <c r="X12" s="647"/>
      <c r="Y12" s="647"/>
      <c r="Z12" s="647"/>
      <c r="AA12" s="647"/>
      <c r="AB12" s="648"/>
    </row>
    <row r="13" spans="1:28" s="238" customFormat="1" ht="94.5" customHeight="1" x14ac:dyDescent="0.2">
      <c r="A13" s="597" t="s">
        <v>2</v>
      </c>
      <c r="B13" s="598" t="s">
        <v>1192</v>
      </c>
      <c r="C13" s="599" t="s">
        <v>24</v>
      </c>
      <c r="D13" s="599" t="s">
        <v>25</v>
      </c>
      <c r="E13" s="599" t="s">
        <v>26</v>
      </c>
      <c r="F13" s="600" t="s">
        <v>27</v>
      </c>
      <c r="G13" s="603" t="str">
        <f t="shared" ref="G13:G18" si="2">IF((COUNT(J13:L13)&gt;0),AVERAGE(J13:L13),"")</f>
        <v/>
      </c>
      <c r="H13" s="604" t="str">
        <f t="shared" ref="H13:H18" si="3">IF((COUNT(N13:AB13)&gt;0),AVERAGE(N13:AB13),"")</f>
        <v/>
      </c>
      <c r="I13" s="234"/>
      <c r="J13" s="637"/>
      <c r="K13" s="638"/>
      <c r="L13" s="639"/>
      <c r="M13" s="234"/>
      <c r="N13" s="637"/>
      <c r="O13" s="638"/>
      <c r="P13" s="638"/>
      <c r="Q13" s="638"/>
      <c r="R13" s="638"/>
      <c r="S13" s="638"/>
      <c r="T13" s="638"/>
      <c r="U13" s="638"/>
      <c r="V13" s="638"/>
      <c r="W13" s="638"/>
      <c r="X13" s="638"/>
      <c r="Y13" s="638"/>
      <c r="Z13" s="638"/>
      <c r="AA13" s="638"/>
      <c r="AB13" s="639"/>
    </row>
    <row r="14" spans="1:28" s="238" customFormat="1" ht="78.75" customHeight="1" thickBot="1" x14ac:dyDescent="0.25">
      <c r="A14" s="335" t="s">
        <v>3</v>
      </c>
      <c r="B14" s="281" t="s">
        <v>28</v>
      </c>
      <c r="C14" s="278" t="s">
        <v>29</v>
      </c>
      <c r="D14" s="278" t="s">
        <v>30</v>
      </c>
      <c r="E14" s="402" t="s">
        <v>1185</v>
      </c>
      <c r="F14" s="403" t="s">
        <v>13</v>
      </c>
      <c r="G14" s="605" t="str">
        <f t="shared" si="2"/>
        <v/>
      </c>
      <c r="H14" s="606" t="str">
        <f t="shared" si="3"/>
        <v/>
      </c>
      <c r="I14" s="607"/>
      <c r="J14" s="649"/>
      <c r="K14" s="650"/>
      <c r="L14" s="651"/>
      <c r="M14" s="607"/>
      <c r="N14" s="649"/>
      <c r="O14" s="650"/>
      <c r="P14" s="650"/>
      <c r="Q14" s="650"/>
      <c r="R14" s="650"/>
      <c r="S14" s="650"/>
      <c r="T14" s="650"/>
      <c r="U14" s="650"/>
      <c r="V14" s="650"/>
      <c r="W14" s="650"/>
      <c r="X14" s="650"/>
      <c r="Y14" s="650"/>
      <c r="Z14" s="650"/>
      <c r="AA14" s="650"/>
      <c r="AB14" s="651"/>
    </row>
    <row r="15" spans="1:28" s="238" customFormat="1" ht="75" customHeight="1" x14ac:dyDescent="0.2">
      <c r="A15" s="597" t="s">
        <v>4</v>
      </c>
      <c r="B15" s="598" t="s">
        <v>31</v>
      </c>
      <c r="C15" s="599" t="s">
        <v>32</v>
      </c>
      <c r="D15" s="599" t="s">
        <v>33</v>
      </c>
      <c r="E15" s="599" t="s">
        <v>34</v>
      </c>
      <c r="F15" s="600" t="s">
        <v>35</v>
      </c>
      <c r="G15" s="603" t="str">
        <f t="shared" si="2"/>
        <v/>
      </c>
      <c r="H15" s="604" t="str">
        <f t="shared" si="3"/>
        <v/>
      </c>
      <c r="I15" s="234"/>
      <c r="J15" s="637"/>
      <c r="K15" s="638"/>
      <c r="L15" s="639"/>
      <c r="M15" s="234"/>
      <c r="N15" s="637"/>
      <c r="O15" s="638"/>
      <c r="P15" s="638"/>
      <c r="Q15" s="638"/>
      <c r="R15" s="638"/>
      <c r="S15" s="638"/>
      <c r="T15" s="638"/>
      <c r="U15" s="638"/>
      <c r="V15" s="638"/>
      <c r="W15" s="638"/>
      <c r="X15" s="638"/>
      <c r="Y15" s="638"/>
      <c r="Z15" s="638"/>
      <c r="AA15" s="638"/>
      <c r="AB15" s="639"/>
    </row>
    <row r="16" spans="1:28" s="238" customFormat="1" ht="75" customHeight="1" thickBot="1" x14ac:dyDescent="0.25">
      <c r="A16" s="335" t="s">
        <v>5</v>
      </c>
      <c r="B16" s="281" t="s">
        <v>36</v>
      </c>
      <c r="C16" s="278" t="s">
        <v>29</v>
      </c>
      <c r="D16" s="278" t="s">
        <v>37</v>
      </c>
      <c r="E16" s="278" t="s">
        <v>38</v>
      </c>
      <c r="F16" s="279" t="s">
        <v>39</v>
      </c>
      <c r="G16" s="605" t="str">
        <f t="shared" si="2"/>
        <v/>
      </c>
      <c r="H16" s="606" t="str">
        <f t="shared" si="3"/>
        <v/>
      </c>
      <c r="I16" s="607"/>
      <c r="J16" s="649"/>
      <c r="K16" s="650"/>
      <c r="L16" s="651"/>
      <c r="M16" s="607"/>
      <c r="N16" s="649"/>
      <c r="O16" s="650"/>
      <c r="P16" s="650"/>
      <c r="Q16" s="650"/>
      <c r="R16" s="650"/>
      <c r="S16" s="650"/>
      <c r="T16" s="650"/>
      <c r="U16" s="650"/>
      <c r="V16" s="650"/>
      <c r="W16" s="650"/>
      <c r="X16" s="650"/>
      <c r="Y16" s="650"/>
      <c r="Z16" s="650"/>
      <c r="AA16" s="650"/>
      <c r="AB16" s="651"/>
    </row>
    <row r="17" spans="1:28" s="238" customFormat="1" ht="69.75" customHeight="1" x14ac:dyDescent="0.2">
      <c r="A17" s="597" t="s">
        <v>6</v>
      </c>
      <c r="B17" s="598" t="s">
        <v>1186</v>
      </c>
      <c r="C17" s="599" t="s">
        <v>29</v>
      </c>
      <c r="D17" s="599" t="s">
        <v>37</v>
      </c>
      <c r="E17" s="599" t="s">
        <v>38</v>
      </c>
      <c r="F17" s="600" t="s">
        <v>40</v>
      </c>
      <c r="G17" s="603" t="str">
        <f t="shared" si="2"/>
        <v/>
      </c>
      <c r="H17" s="604" t="str">
        <f t="shared" si="3"/>
        <v/>
      </c>
      <c r="I17" s="607"/>
      <c r="J17" s="637"/>
      <c r="K17" s="638"/>
      <c r="L17" s="639"/>
      <c r="M17" s="607"/>
      <c r="N17" s="637"/>
      <c r="O17" s="638"/>
      <c r="P17" s="638"/>
      <c r="Q17" s="638"/>
      <c r="R17" s="638"/>
      <c r="S17" s="638"/>
      <c r="T17" s="638"/>
      <c r="U17" s="638"/>
      <c r="V17" s="638"/>
      <c r="W17" s="638"/>
      <c r="X17" s="638"/>
      <c r="Y17" s="638"/>
      <c r="Z17" s="638"/>
      <c r="AA17" s="638"/>
      <c r="AB17" s="639"/>
    </row>
    <row r="18" spans="1:28" s="238" customFormat="1" ht="76.5" customHeight="1" thickBot="1" x14ac:dyDescent="0.25">
      <c r="A18" s="608" t="s">
        <v>7</v>
      </c>
      <c r="B18" s="609" t="s">
        <v>14</v>
      </c>
      <c r="C18" s="402" t="s">
        <v>29</v>
      </c>
      <c r="D18" s="402" t="s">
        <v>37</v>
      </c>
      <c r="E18" s="402" t="s">
        <v>38</v>
      </c>
      <c r="F18" s="403" t="s">
        <v>40</v>
      </c>
      <c r="G18" s="605" t="str">
        <f t="shared" si="2"/>
        <v/>
      </c>
      <c r="H18" s="606" t="str">
        <f t="shared" si="3"/>
        <v/>
      </c>
      <c r="I18" s="607"/>
      <c r="J18" s="649"/>
      <c r="K18" s="650"/>
      <c r="L18" s="651"/>
      <c r="M18" s="607"/>
      <c r="N18" s="649"/>
      <c r="O18" s="650"/>
      <c r="P18" s="650"/>
      <c r="Q18" s="650"/>
      <c r="R18" s="650"/>
      <c r="S18" s="650"/>
      <c r="T18" s="650"/>
      <c r="U18" s="650"/>
      <c r="V18" s="650"/>
      <c r="W18" s="650"/>
      <c r="X18" s="650"/>
      <c r="Y18" s="650"/>
      <c r="Z18" s="650"/>
      <c r="AA18" s="650"/>
      <c r="AB18" s="651"/>
    </row>
    <row r="19" spans="1:28" s="224" customFormat="1" ht="19.5" customHeight="1" thickBot="1" x14ac:dyDescent="0.25">
      <c r="A19" s="943" t="s">
        <v>477</v>
      </c>
      <c r="B19" s="944"/>
      <c r="C19" s="138"/>
      <c r="D19" s="138"/>
      <c r="E19" s="138"/>
      <c r="F19" s="157"/>
      <c r="G19" s="237"/>
      <c r="H19" s="236"/>
      <c r="J19" s="646"/>
      <c r="K19" s="647"/>
      <c r="L19" s="648"/>
      <c r="N19" s="646"/>
      <c r="O19" s="647"/>
      <c r="P19" s="647"/>
      <c r="Q19" s="647"/>
      <c r="R19" s="647"/>
      <c r="S19" s="647"/>
      <c r="T19" s="647"/>
      <c r="U19" s="647"/>
      <c r="V19" s="647"/>
      <c r="W19" s="647"/>
      <c r="X19" s="647"/>
      <c r="Y19" s="647"/>
      <c r="Z19" s="647"/>
      <c r="AA19" s="647"/>
      <c r="AB19" s="648"/>
    </row>
    <row r="20" spans="1:28" s="228" customFormat="1" ht="90.75" customHeight="1" x14ac:dyDescent="0.2">
      <c r="A20" s="597" t="s">
        <v>8</v>
      </c>
      <c r="B20" s="598" t="s">
        <v>1187</v>
      </c>
      <c r="C20" s="599" t="s">
        <v>41</v>
      </c>
      <c r="D20" s="599" t="s">
        <v>42</v>
      </c>
      <c r="E20" s="599" t="s">
        <v>15</v>
      </c>
      <c r="F20" s="600" t="s">
        <v>43</v>
      </c>
      <c r="G20" s="601" t="str">
        <f t="shared" ref="G20:G21" si="4">IF((COUNT(J20:L20)&gt;0),AVERAGE(J20:L20),"")</f>
        <v/>
      </c>
      <c r="H20" s="602" t="str">
        <f t="shared" ref="H20:H21" si="5">IF((COUNT(N20:AB20)&gt;0),AVERAGE(N20:AB20),"")</f>
        <v/>
      </c>
      <c r="I20" s="607"/>
      <c r="J20" s="652"/>
      <c r="K20" s="653"/>
      <c r="L20" s="654"/>
      <c r="M20" s="607"/>
      <c r="N20" s="652"/>
      <c r="O20" s="653"/>
      <c r="P20" s="653"/>
      <c r="Q20" s="653"/>
      <c r="R20" s="653"/>
      <c r="S20" s="653"/>
      <c r="T20" s="653"/>
      <c r="U20" s="653"/>
      <c r="V20" s="653"/>
      <c r="W20" s="653"/>
      <c r="X20" s="653"/>
      <c r="Y20" s="653"/>
      <c r="Z20" s="653"/>
      <c r="AA20" s="653"/>
      <c r="AB20" s="654"/>
    </row>
    <row r="21" spans="1:28" ht="95.25" customHeight="1" thickBot="1" x14ac:dyDescent="0.25">
      <c r="A21" s="610" t="s">
        <v>9</v>
      </c>
      <c r="B21" s="611" t="s">
        <v>1191</v>
      </c>
      <c r="C21" s="404" t="s">
        <v>1188</v>
      </c>
      <c r="D21" s="404" t="s">
        <v>1189</v>
      </c>
      <c r="E21" s="404" t="s">
        <v>1190</v>
      </c>
      <c r="F21" s="405" t="s">
        <v>21</v>
      </c>
      <c r="G21" s="612" t="str">
        <f t="shared" si="4"/>
        <v/>
      </c>
      <c r="H21" s="613" t="str">
        <f t="shared" si="5"/>
        <v/>
      </c>
      <c r="I21" s="607"/>
      <c r="J21" s="655"/>
      <c r="K21" s="656"/>
      <c r="L21" s="657"/>
      <c r="M21" s="607"/>
      <c r="N21" s="655"/>
      <c r="O21" s="656"/>
      <c r="P21" s="656"/>
      <c r="Q21" s="656"/>
      <c r="R21" s="656"/>
      <c r="S21" s="656"/>
      <c r="T21" s="656"/>
      <c r="U21" s="656"/>
      <c r="V21" s="656"/>
      <c r="W21" s="656"/>
      <c r="X21" s="656"/>
      <c r="Y21" s="656"/>
      <c r="Z21" s="656"/>
      <c r="AA21" s="656"/>
      <c r="AB21" s="657"/>
    </row>
    <row r="22" spans="1:28" ht="13.5" thickBot="1" x14ac:dyDescent="0.25"/>
    <row r="23" spans="1:28" s="1" customFormat="1" ht="20.25" thickBot="1" x14ac:dyDescent="0.25">
      <c r="A23" s="128"/>
      <c r="B23" s="129" t="s">
        <v>109</v>
      </c>
      <c r="C23" s="130" t="s">
        <v>227</v>
      </c>
      <c r="D23" s="130" t="s">
        <v>227</v>
      </c>
      <c r="E23" s="131" t="s">
        <v>227</v>
      </c>
      <c r="F23" s="130" t="s">
        <v>226</v>
      </c>
      <c r="G23" s="130" t="s">
        <v>226</v>
      </c>
      <c r="H23" s="131" t="s">
        <v>226</v>
      </c>
      <c r="J23" s="20"/>
      <c r="K23" s="20"/>
      <c r="L23" s="20"/>
      <c r="M23" s="20"/>
      <c r="N23" s="20"/>
      <c r="O23" s="20"/>
      <c r="P23" s="20"/>
      <c r="Q23" s="20"/>
      <c r="R23" s="20"/>
      <c r="S23" s="20"/>
      <c r="T23" s="20"/>
      <c r="U23" s="20"/>
      <c r="V23" s="20"/>
      <c r="W23" s="20"/>
      <c r="X23" s="20"/>
      <c r="Y23" s="20"/>
      <c r="Z23" s="20"/>
      <c r="AA23" s="20"/>
      <c r="AB23" s="20"/>
    </row>
    <row r="24" spans="1:28" s="1" customFormat="1" ht="18" x14ac:dyDescent="0.2">
      <c r="A24" s="140"/>
      <c r="B24" s="141" t="s">
        <v>662</v>
      </c>
      <c r="C24" s="134" t="s">
        <v>224</v>
      </c>
      <c r="D24" s="135" t="s">
        <v>225</v>
      </c>
      <c r="E24" s="136" t="s">
        <v>660</v>
      </c>
      <c r="F24" s="134" t="s">
        <v>224</v>
      </c>
      <c r="G24" s="135" t="s">
        <v>225</v>
      </c>
      <c r="H24" s="136" t="s">
        <v>660</v>
      </c>
      <c r="J24" s="20"/>
      <c r="K24" s="20"/>
      <c r="L24" s="20"/>
      <c r="M24" s="20"/>
      <c r="N24" s="20"/>
      <c r="O24" s="20"/>
      <c r="P24" s="20"/>
      <c r="Q24" s="20"/>
      <c r="R24" s="20"/>
      <c r="S24" s="20"/>
      <c r="T24" s="20"/>
      <c r="U24" s="20"/>
      <c r="V24" s="20"/>
      <c r="W24" s="20"/>
      <c r="X24" s="20"/>
      <c r="Y24" s="20"/>
      <c r="Z24" s="20"/>
      <c r="AA24" s="20"/>
      <c r="AB24" s="20"/>
    </row>
    <row r="25" spans="1:28" ht="18" x14ac:dyDescent="0.2">
      <c r="A25" s="248"/>
      <c r="B25" s="249" t="str">
        <f>A4</f>
        <v>Human and Physical Capital</v>
      </c>
      <c r="C25" s="614">
        <f>SUM(G5:G5)</f>
        <v>0</v>
      </c>
      <c r="D25" s="521">
        <f>3*COUNT(G5:G5)</f>
        <v>0</v>
      </c>
      <c r="E25" s="35">
        <f>IF(D25=0,0,C25/D25)</f>
        <v>0</v>
      </c>
      <c r="F25" s="614">
        <f>SUM(H5:H5)</f>
        <v>0</v>
      </c>
      <c r="G25" s="521">
        <f>3*COUNT(H5:H5)</f>
        <v>0</v>
      </c>
      <c r="H25" s="35">
        <f>IF(G25=0,0,F25/G25)</f>
        <v>0</v>
      </c>
    </row>
    <row r="26" spans="1:28" ht="36" x14ac:dyDescent="0.2">
      <c r="A26" s="250"/>
      <c r="B26" s="251" t="str">
        <f>A6</f>
        <v>Methodological Soundness and International Standards</v>
      </c>
      <c r="C26" s="614">
        <f>SUM(G7:G11)</f>
        <v>0</v>
      </c>
      <c r="D26" s="521">
        <f>3*COUNT(G7:G11)</f>
        <v>0</v>
      </c>
      <c r="E26" s="35">
        <f t="shared" ref="E26:E28" si="6">IF(D26=0,0,C26/D26)</f>
        <v>0</v>
      </c>
      <c r="F26" s="614">
        <f>SUM(H7:H11)</f>
        <v>0</v>
      </c>
      <c r="G26" s="521">
        <f>3*COUNT(H7:H11)</f>
        <v>0</v>
      </c>
      <c r="H26" s="35">
        <f>IF(G26=0,0,F26/G26)</f>
        <v>0</v>
      </c>
    </row>
    <row r="27" spans="1:28" ht="18" x14ac:dyDescent="0.2">
      <c r="A27" s="250"/>
      <c r="B27" s="251" t="str">
        <f>A12</f>
        <v xml:space="preserve">Quality Assurance </v>
      </c>
      <c r="C27" s="614">
        <f>SUM(G13:G18)</f>
        <v>0</v>
      </c>
      <c r="D27" s="521">
        <f>3*COUNT(G13:G18)</f>
        <v>0</v>
      </c>
      <c r="E27" s="35">
        <f t="shared" si="6"/>
        <v>0</v>
      </c>
      <c r="F27" s="614">
        <f>SUM(H13:H18)</f>
        <v>0</v>
      </c>
      <c r="G27" s="521">
        <f>3*COUNT(H13:H18)</f>
        <v>0</v>
      </c>
      <c r="H27" s="35">
        <f>IF(G27=0,0,F27/G27)</f>
        <v>0</v>
      </c>
    </row>
    <row r="28" spans="1:28" ht="18.75" thickBot="1" x14ac:dyDescent="0.25">
      <c r="A28" s="252"/>
      <c r="B28" s="253" t="str">
        <f>A19</f>
        <v>Written Procedures and Documentation</v>
      </c>
      <c r="C28" s="614">
        <f>SUM(G20:G21)</f>
        <v>0</v>
      </c>
      <c r="D28" s="521">
        <f>3*COUNT(G20:G21)</f>
        <v>0</v>
      </c>
      <c r="E28" s="35">
        <f t="shared" si="6"/>
        <v>0</v>
      </c>
      <c r="F28" s="614">
        <f>SUM(H20:H21)</f>
        <v>0</v>
      </c>
      <c r="G28" s="521">
        <f>3*COUNT(H20:H21)</f>
        <v>0</v>
      </c>
      <c r="H28" s="35">
        <f>IF(G28=0,0,F28/G28)</f>
        <v>0</v>
      </c>
    </row>
    <row r="29" spans="1:28" ht="18.75" customHeight="1" thickBot="1" x14ac:dyDescent="0.25">
      <c r="A29" s="615"/>
      <c r="B29" s="616" t="s">
        <v>661</v>
      </c>
      <c r="C29" s="984" t="s">
        <v>231</v>
      </c>
      <c r="D29" s="984"/>
      <c r="E29" s="528">
        <f>0.25*E25+0.25*E26+0.25*E27+0.25*E28</f>
        <v>0</v>
      </c>
      <c r="F29" s="985" t="s">
        <v>232</v>
      </c>
      <c r="G29" s="984"/>
      <c r="H29" s="528">
        <f>0.25*H25+0.25*H26+0.25*H27+0.25*H28</f>
        <v>0</v>
      </c>
    </row>
    <row r="30" spans="1:28" x14ac:dyDescent="0.2">
      <c r="A30" s="210"/>
    </row>
    <row r="31" spans="1:28" x14ac:dyDescent="0.2">
      <c r="A31" s="210"/>
    </row>
    <row r="32" spans="1:28" x14ac:dyDescent="0.2">
      <c r="A32" s="210"/>
    </row>
    <row r="33" spans="1:2" x14ac:dyDescent="0.2">
      <c r="A33" s="210"/>
    </row>
    <row r="34" spans="1:2" x14ac:dyDescent="0.2">
      <c r="A34" s="210"/>
    </row>
    <row r="36" spans="1:2" x14ac:dyDescent="0.2">
      <c r="A36" s="210"/>
      <c r="B36" s="254"/>
    </row>
    <row r="37" spans="1:2" x14ac:dyDescent="0.2">
      <c r="A37" s="210"/>
    </row>
    <row r="38" spans="1:2" x14ac:dyDescent="0.2">
      <c r="A38" s="210"/>
    </row>
  </sheetData>
  <sheetProtection algorithmName="SHA-512" hashValue="434wMJX/TZlnOazkij1WiSBSH3YIdsk3q8L1rbR4zp1/YvIg+NCEumk8yOzg47iqFOgluaOpV9E4/QgDEcMbjw==" saltValue="RengrfTTDYLfmkXIwWVMBQ==" spinCount="100000" sheet="1" selectLockedCells="1"/>
  <mergeCells count="10">
    <mergeCell ref="N1:P1"/>
    <mergeCell ref="A3:F3"/>
    <mergeCell ref="A4:B4"/>
    <mergeCell ref="A12:B12"/>
    <mergeCell ref="C29:D29"/>
    <mergeCell ref="F29:G29"/>
    <mergeCell ref="A6:B6"/>
    <mergeCell ref="A1:B2"/>
    <mergeCell ref="J1:L1"/>
    <mergeCell ref="A19:B19"/>
  </mergeCells>
  <phoneticPr fontId="46" type="noConversion"/>
  <dataValidations count="1">
    <dataValidation type="whole" allowBlank="1" showInputMessage="1" showErrorMessage="1" sqref="G12 N25:AB1048576 J25:L1048576 G6 J2:L22 N1:AB22 G19">
      <formula1>0</formula1>
      <formula2>3</formula2>
    </dataValidation>
  </dataValidations>
  <pageMargins left="0.3" right="0.3" top="1" bottom="1" header="0" footer="0.5"/>
  <pageSetup orientation="landscape" r:id="rId1"/>
  <headerFooter differentFirst="1">
    <oddFooter>&amp;L&amp;P</oddFooter>
  </headerFooter>
  <ignoredErrors>
    <ignoredError sqref="C2:F2" numberStoredAsText="1"/>
  </ignoredError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37"/>
  <sheetViews>
    <sheetView zoomScaleNormal="100" zoomScaleSheetLayoutView="100" workbookViewId="0">
      <selection activeCell="B4" sqref="B4"/>
    </sheetView>
  </sheetViews>
  <sheetFormatPr baseColWidth="10" defaultColWidth="9.140625" defaultRowHeight="12.75" x14ac:dyDescent="0.2"/>
  <cols>
    <col min="1" max="1" width="5.42578125" customWidth="1"/>
    <col min="2" max="2" width="72.42578125" customWidth="1"/>
    <col min="3" max="6" width="15.140625" customWidth="1"/>
    <col min="7" max="7" width="12" bestFit="1" customWidth="1"/>
    <col min="9" max="9" width="9.140625" style="75"/>
    <col min="10" max="12" width="9.28515625" bestFit="1" customWidth="1"/>
    <col min="13" max="13" width="9.140625" style="75"/>
    <col min="14" max="20" width="9.28515625" bestFit="1" customWidth="1"/>
  </cols>
  <sheetData>
    <row r="1" spans="1:29" s="1" customFormat="1" ht="15.95" customHeight="1" x14ac:dyDescent="0.2">
      <c r="A1" s="995" t="s">
        <v>1299</v>
      </c>
      <c r="B1" s="996"/>
      <c r="C1" s="371"/>
      <c r="D1" s="371"/>
      <c r="E1" s="371"/>
      <c r="F1" s="371"/>
      <c r="G1" s="325" t="s">
        <v>227</v>
      </c>
      <c r="H1" s="325" t="s">
        <v>228</v>
      </c>
      <c r="I1" s="408"/>
      <c r="J1" s="990" t="s">
        <v>231</v>
      </c>
      <c r="K1" s="991"/>
      <c r="L1" s="992"/>
      <c r="M1" s="409"/>
      <c r="N1" s="748" t="s">
        <v>232</v>
      </c>
      <c r="O1" s="749"/>
      <c r="P1" s="749"/>
      <c r="Q1" s="749"/>
      <c r="R1" s="749"/>
      <c r="S1" s="749"/>
      <c r="T1" s="749"/>
      <c r="U1" s="749"/>
      <c r="V1" s="749"/>
      <c r="W1" s="749"/>
      <c r="X1" s="749"/>
      <c r="Y1" s="749"/>
      <c r="Z1" s="749"/>
      <c r="AA1" s="749"/>
      <c r="AB1" s="750"/>
    </row>
    <row r="2" spans="1:29" s="1" customFormat="1" ht="24" customHeight="1" thickBot="1" x14ac:dyDescent="0.25">
      <c r="A2" s="997"/>
      <c r="B2" s="998"/>
      <c r="C2" s="372" t="s">
        <v>764</v>
      </c>
      <c r="D2" s="372" t="s">
        <v>765</v>
      </c>
      <c r="E2" s="372" t="s">
        <v>766</v>
      </c>
      <c r="F2" s="372" t="s">
        <v>767</v>
      </c>
      <c r="G2" s="326" t="s">
        <v>652</v>
      </c>
      <c r="H2" s="326" t="s">
        <v>652</v>
      </c>
      <c r="I2" s="408"/>
      <c r="J2" s="751">
        <v>1</v>
      </c>
      <c r="K2" s="752">
        <v>2</v>
      </c>
      <c r="L2" s="753">
        <v>3</v>
      </c>
      <c r="M2" s="409"/>
      <c r="N2" s="751">
        <v>1</v>
      </c>
      <c r="O2" s="752">
        <v>2</v>
      </c>
      <c r="P2" s="752">
        <v>3</v>
      </c>
      <c r="Q2" s="752">
        <v>4</v>
      </c>
      <c r="R2" s="752">
        <v>5</v>
      </c>
      <c r="S2" s="752">
        <v>6</v>
      </c>
      <c r="T2" s="752">
        <v>7</v>
      </c>
      <c r="U2" s="752">
        <v>8</v>
      </c>
      <c r="V2" s="752">
        <v>9</v>
      </c>
      <c r="W2" s="752">
        <v>10</v>
      </c>
      <c r="X2" s="752">
        <v>11</v>
      </c>
      <c r="Y2" s="752">
        <v>12</v>
      </c>
      <c r="Z2" s="752">
        <v>13</v>
      </c>
      <c r="AA2" s="752">
        <v>14</v>
      </c>
      <c r="AB2" s="753">
        <v>15</v>
      </c>
    </row>
    <row r="3" spans="1:29" s="2" customFormat="1" ht="19.5" customHeight="1" thickBot="1" x14ac:dyDescent="0.25">
      <c r="A3" s="993" t="s">
        <v>504</v>
      </c>
      <c r="B3" s="994"/>
      <c r="C3" s="413"/>
      <c r="D3" s="413"/>
      <c r="E3" s="413"/>
      <c r="F3" s="414"/>
      <c r="G3" s="415"/>
      <c r="H3" s="416"/>
      <c r="I3" s="408"/>
      <c r="J3" s="415"/>
      <c r="K3" s="417"/>
      <c r="L3" s="416"/>
      <c r="M3" s="409"/>
      <c r="N3" s="415"/>
      <c r="O3" s="417"/>
      <c r="P3" s="417"/>
      <c r="Q3" s="417"/>
      <c r="R3" s="417"/>
      <c r="S3" s="417"/>
      <c r="T3" s="417"/>
      <c r="U3" s="417"/>
      <c r="V3" s="417"/>
      <c r="W3" s="417"/>
      <c r="X3" s="417"/>
      <c r="Y3" s="417"/>
      <c r="Z3" s="417"/>
      <c r="AA3" s="417"/>
      <c r="AB3" s="416"/>
      <c r="AC3" s="1"/>
    </row>
    <row r="4" spans="1:29" s="1" customFormat="1" ht="52.5" x14ac:dyDescent="0.2">
      <c r="A4" s="739" t="s">
        <v>558</v>
      </c>
      <c r="B4" s="715" t="str">
        <f>'2. Census and Survey P&amp;M'!B10</f>
        <v>If mobile data capture is used, a multi-disciplinary working group is formed that includes experts in: design, field operations, and programming and analysis that make joint decisions (If NSO does not use mobile data capture = N/A)</v>
      </c>
      <c r="C4" s="716" t="s">
        <v>1318</v>
      </c>
      <c r="D4" s="716" t="s">
        <v>1319</v>
      </c>
      <c r="E4" s="716" t="s">
        <v>1320</v>
      </c>
      <c r="F4" s="717" t="s">
        <v>337</v>
      </c>
      <c r="G4" s="590" t="str">
        <f>IF(ISBLANK('2. Census and Survey P&amp;M'!G10),"",'2. Census and Survey P&amp;M'!G10)</f>
        <v/>
      </c>
      <c r="H4" s="591" t="str">
        <f>IF(ISBLANK('2. Census and Survey P&amp;M'!H10),"",'2. Census and Survey P&amp;M'!H10)</f>
        <v/>
      </c>
      <c r="I4" s="418"/>
      <c r="J4" s="453" t="str">
        <f>IF(ISBLANK('2. Census and Survey P&amp;M'!J10),"",'2. Census and Survey P&amp;M'!J10)</f>
        <v/>
      </c>
      <c r="K4" s="454" t="str">
        <f>IF(ISBLANK('2. Census and Survey P&amp;M'!K10),"",'2. Census and Survey P&amp;M'!K10)</f>
        <v/>
      </c>
      <c r="L4" s="455" t="str">
        <f>IF(ISBLANK('2. Census and Survey P&amp;M'!L10),"",'2. Census and Survey P&amp;M'!L10)</f>
        <v/>
      </c>
      <c r="M4" s="419"/>
      <c r="N4" s="453" t="str">
        <f>IF(ISBLANK('2. Census and Survey P&amp;M'!N10),"",'2. Census and Survey P&amp;M'!N10)</f>
        <v/>
      </c>
      <c r="O4" s="454" t="str">
        <f>IF(ISBLANK('2. Census and Survey P&amp;M'!O10),"",'2. Census and Survey P&amp;M'!O10)</f>
        <v/>
      </c>
      <c r="P4" s="454" t="str">
        <f>IF(ISBLANK('2. Census and Survey P&amp;M'!P10),"",'2. Census and Survey P&amp;M'!P10)</f>
        <v/>
      </c>
      <c r="Q4" s="454" t="str">
        <f>IF(ISBLANK('2. Census and Survey P&amp;M'!Q10),"",'2. Census and Survey P&amp;M'!Q10)</f>
        <v/>
      </c>
      <c r="R4" s="454" t="str">
        <f>IF(ISBLANK('2. Census and Survey P&amp;M'!R10),"",'2. Census and Survey P&amp;M'!R10)</f>
        <v/>
      </c>
      <c r="S4" s="454" t="str">
        <f>IF(ISBLANK('2. Census and Survey P&amp;M'!S10),"",'2. Census and Survey P&amp;M'!S10)</f>
        <v/>
      </c>
      <c r="T4" s="454" t="str">
        <f>IF(ISBLANK('2. Census and Survey P&amp;M'!T10),"",'2. Census and Survey P&amp;M'!T10)</f>
        <v/>
      </c>
      <c r="U4" s="454" t="str">
        <f>IF(ISBLANK('2. Census and Survey P&amp;M'!U10),"",'2. Census and Survey P&amp;M'!U10)</f>
        <v/>
      </c>
      <c r="V4" s="454" t="str">
        <f>IF(ISBLANK('2. Census and Survey P&amp;M'!V10),"",'2. Census and Survey P&amp;M'!V10)</f>
        <v/>
      </c>
      <c r="W4" s="454" t="str">
        <f>IF(ISBLANK('2. Census and Survey P&amp;M'!W10),"",'2. Census and Survey P&amp;M'!W10)</f>
        <v/>
      </c>
      <c r="X4" s="454" t="str">
        <f>IF(ISBLANK('2. Census and Survey P&amp;M'!X10),"",'2. Census and Survey P&amp;M'!X10)</f>
        <v/>
      </c>
      <c r="Y4" s="454" t="str">
        <f>IF(ISBLANK('2. Census and Survey P&amp;M'!Y10),"",'2. Census and Survey P&amp;M'!Y10)</f>
        <v/>
      </c>
      <c r="Z4" s="454" t="str">
        <f>IF(ISBLANK('2. Census and Survey P&amp;M'!Z10),"",'2. Census and Survey P&amp;M'!Z10)</f>
        <v/>
      </c>
      <c r="AA4" s="454" t="str">
        <f>IF(ISBLANK('2. Census and Survey P&amp;M'!AA10),"",'2. Census and Survey P&amp;M'!AA10)</f>
        <v/>
      </c>
      <c r="AB4" s="455" t="str">
        <f>IF(ISBLANK('2. Census and Survey P&amp;M'!AB10),"",'2. Census and Survey P&amp;M'!AB10)</f>
        <v/>
      </c>
    </row>
    <row r="5" spans="1:29" s="1" customFormat="1" ht="94.5" x14ac:dyDescent="0.2">
      <c r="A5" s="711" t="s">
        <v>559</v>
      </c>
      <c r="B5" s="712" t="str">
        <f>'2. Census and Survey P&amp;M'!B11</f>
        <v>If mobile data capture is under consideration or in use, a multi-disciplinary working group has evaluated the advantages and disadvantages of using mobile data capture (If NSO is not considering or does not use mobile data capture = N/A)</v>
      </c>
      <c r="C5" s="713" t="s">
        <v>1362</v>
      </c>
      <c r="D5" s="713" t="s">
        <v>1363</v>
      </c>
      <c r="E5" s="713" t="s">
        <v>1364</v>
      </c>
      <c r="F5" s="740" t="s">
        <v>337</v>
      </c>
      <c r="G5" s="420" t="str">
        <f>IF(ISBLANK('2. Census and Survey P&amp;M'!G11),"",'2. Census and Survey P&amp;M'!G11)</f>
        <v/>
      </c>
      <c r="H5" s="421" t="str">
        <f>IF(ISBLANK('2. Census and Survey P&amp;M'!H11),"",'2. Census and Survey P&amp;M'!H11)</f>
        <v/>
      </c>
      <c r="I5" s="408"/>
      <c r="J5" s="180" t="str">
        <f>IF(ISBLANK('2. Census and Survey P&amp;M'!J11),"",'2. Census and Survey P&amp;M'!J11)</f>
        <v/>
      </c>
      <c r="K5" s="181" t="str">
        <f>IF(ISBLANK('2. Census and Survey P&amp;M'!K11),"",'2. Census and Survey P&amp;M'!K11)</f>
        <v/>
      </c>
      <c r="L5" s="182" t="str">
        <f>IF(ISBLANK('2. Census and Survey P&amp;M'!L11),"",'2. Census and Survey P&amp;M'!L11)</f>
        <v/>
      </c>
      <c r="M5" s="409"/>
      <c r="N5" s="180" t="str">
        <f>IF(ISBLANK('2. Census and Survey P&amp;M'!N11),"",'2. Census and Survey P&amp;M'!N11)</f>
        <v/>
      </c>
      <c r="O5" s="181" t="str">
        <f>IF(ISBLANK('2. Census and Survey P&amp;M'!O11),"",'2. Census and Survey P&amp;M'!O11)</f>
        <v/>
      </c>
      <c r="P5" s="181" t="str">
        <f>IF(ISBLANK('2. Census and Survey P&amp;M'!P11),"",'2. Census and Survey P&amp;M'!P11)</f>
        <v/>
      </c>
      <c r="Q5" s="181" t="str">
        <f>IF(ISBLANK('2. Census and Survey P&amp;M'!Q11),"",'2. Census and Survey P&amp;M'!Q11)</f>
        <v/>
      </c>
      <c r="R5" s="181" t="str">
        <f>IF(ISBLANK('2. Census and Survey P&amp;M'!R11),"",'2. Census and Survey P&amp;M'!R11)</f>
        <v/>
      </c>
      <c r="S5" s="181" t="str">
        <f>IF(ISBLANK('2. Census and Survey P&amp;M'!S11),"",'2. Census and Survey P&amp;M'!S11)</f>
        <v/>
      </c>
      <c r="T5" s="181" t="str">
        <f>IF(ISBLANK('2. Census and Survey P&amp;M'!T11),"",'2. Census and Survey P&amp;M'!T11)</f>
        <v/>
      </c>
      <c r="U5" s="181" t="str">
        <f>IF(ISBLANK('2. Census and Survey P&amp;M'!U11),"",'2. Census and Survey P&amp;M'!U11)</f>
        <v/>
      </c>
      <c r="V5" s="181" t="str">
        <f>IF(ISBLANK('2. Census and Survey P&amp;M'!V11),"",'2. Census and Survey P&amp;M'!V11)</f>
        <v/>
      </c>
      <c r="W5" s="181" t="str">
        <f>IF(ISBLANK('2. Census and Survey P&amp;M'!W11),"",'2. Census and Survey P&amp;M'!W11)</f>
        <v/>
      </c>
      <c r="X5" s="181" t="str">
        <f>IF(ISBLANK('2. Census and Survey P&amp;M'!X11),"",'2. Census and Survey P&amp;M'!X11)</f>
        <v/>
      </c>
      <c r="Y5" s="181" t="str">
        <f>IF(ISBLANK('2. Census and Survey P&amp;M'!Y11),"",'2. Census and Survey P&amp;M'!Y11)</f>
        <v/>
      </c>
      <c r="Z5" s="181" t="str">
        <f>IF(ISBLANK('2. Census and Survey P&amp;M'!Z11),"",'2. Census and Survey P&amp;M'!Z11)</f>
        <v/>
      </c>
      <c r="AA5" s="181" t="str">
        <f>IF(ISBLANK('2. Census and Survey P&amp;M'!AA11),"",'2. Census and Survey P&amp;M'!AA11)</f>
        <v/>
      </c>
      <c r="AB5" s="182" t="str">
        <f>IF(ISBLANK('2. Census and Survey P&amp;M'!AB11),"",'2. Census and Survey P&amp;M'!AB11)</f>
        <v/>
      </c>
    </row>
    <row r="6" spans="1:29" s="1" customFormat="1" ht="126" x14ac:dyDescent="0.2">
      <c r="A6" s="739" t="s">
        <v>560</v>
      </c>
      <c r="B6" s="715" t="str">
        <f>'2. Census and Survey P&amp;M'!B12</f>
        <v>If mobile data capture is being considered, a multi-disciplinary working group has evaluated the infrastructure and resource requirements of such a system and the readiness of the NSO to deliver such a system given constraints (time, budget, scope). (If NSO does not use mobile data capture = N/A)</v>
      </c>
      <c r="C6" s="716" t="s">
        <v>1349</v>
      </c>
      <c r="D6" s="716" t="s">
        <v>1321</v>
      </c>
      <c r="E6" s="716" t="s">
        <v>1347</v>
      </c>
      <c r="F6" s="717" t="s">
        <v>337</v>
      </c>
      <c r="G6" s="590" t="str">
        <f>IF(ISBLANK('2. Census and Survey P&amp;M'!G12),"",'2. Census and Survey P&amp;M'!G12)</f>
        <v/>
      </c>
      <c r="H6" s="591" t="str">
        <f>IF(ISBLANK('2. Census and Survey P&amp;M'!H12),"",'2. Census and Survey P&amp;M'!H12)</f>
        <v/>
      </c>
      <c r="I6" s="408"/>
      <c r="J6" s="453" t="str">
        <f>IF(ISBLANK('2. Census and Survey P&amp;M'!J12),"",'2. Census and Survey P&amp;M'!J12)</f>
        <v/>
      </c>
      <c r="K6" s="454" t="str">
        <f>IF(ISBLANK('2. Census and Survey P&amp;M'!K12),"",'2. Census and Survey P&amp;M'!K12)</f>
        <v/>
      </c>
      <c r="L6" s="455" t="str">
        <f>IF(ISBLANK('2. Census and Survey P&amp;M'!L12),"",'2. Census and Survey P&amp;M'!L12)</f>
        <v/>
      </c>
      <c r="M6" s="409"/>
      <c r="N6" s="453" t="str">
        <f>IF(ISBLANK('2. Census and Survey P&amp;M'!N12),"",'2. Census and Survey P&amp;M'!N12)</f>
        <v/>
      </c>
      <c r="O6" s="454" t="str">
        <f>IF(ISBLANK('2. Census and Survey P&amp;M'!O12),"",'2. Census and Survey P&amp;M'!O12)</f>
        <v/>
      </c>
      <c r="P6" s="454" t="str">
        <f>IF(ISBLANK('2. Census and Survey P&amp;M'!P12),"",'2. Census and Survey P&amp;M'!P12)</f>
        <v/>
      </c>
      <c r="Q6" s="454" t="str">
        <f>IF(ISBLANK('2. Census and Survey P&amp;M'!Q12),"",'2. Census and Survey P&amp;M'!Q12)</f>
        <v/>
      </c>
      <c r="R6" s="454" t="str">
        <f>IF(ISBLANK('2. Census and Survey P&amp;M'!R12),"",'2. Census and Survey P&amp;M'!R12)</f>
        <v/>
      </c>
      <c r="S6" s="454" t="str">
        <f>IF(ISBLANK('2. Census and Survey P&amp;M'!S12),"",'2. Census and Survey P&amp;M'!S12)</f>
        <v/>
      </c>
      <c r="T6" s="454" t="str">
        <f>IF(ISBLANK('2. Census and Survey P&amp;M'!T12),"",'2. Census and Survey P&amp;M'!T12)</f>
        <v/>
      </c>
      <c r="U6" s="454" t="str">
        <f>IF(ISBLANK('2. Census and Survey P&amp;M'!U12),"",'2. Census and Survey P&amp;M'!U12)</f>
        <v/>
      </c>
      <c r="V6" s="454" t="str">
        <f>IF(ISBLANK('2. Census and Survey P&amp;M'!V12),"",'2. Census and Survey P&amp;M'!V12)</f>
        <v/>
      </c>
      <c r="W6" s="454" t="str">
        <f>IF(ISBLANK('2. Census and Survey P&amp;M'!W12),"",'2. Census and Survey P&amp;M'!W12)</f>
        <v/>
      </c>
      <c r="X6" s="454" t="str">
        <f>IF(ISBLANK('2. Census and Survey P&amp;M'!X12),"",'2. Census and Survey P&amp;M'!X12)</f>
        <v/>
      </c>
      <c r="Y6" s="454" t="str">
        <f>IF(ISBLANK('2. Census and Survey P&amp;M'!Y12),"",'2. Census and Survey P&amp;M'!Y12)</f>
        <v/>
      </c>
      <c r="Z6" s="454" t="str">
        <f>IF(ISBLANK('2. Census and Survey P&amp;M'!Z12),"",'2. Census and Survey P&amp;M'!Z12)</f>
        <v/>
      </c>
      <c r="AA6" s="454" t="str">
        <f>IF(ISBLANK('2. Census and Survey P&amp;M'!AA12),"",'2. Census and Survey P&amp;M'!AA12)</f>
        <v/>
      </c>
      <c r="AB6" s="455" t="str">
        <f>IF(ISBLANK('2. Census and Survey P&amp;M'!AB12),"",'2. Census and Survey P&amp;M'!AB12)</f>
        <v/>
      </c>
    </row>
    <row r="7" spans="1:29" s="1" customFormat="1" ht="73.5" x14ac:dyDescent="0.2">
      <c r="A7" s="741" t="s">
        <v>566</v>
      </c>
      <c r="B7" s="730" t="str">
        <f>'3. Mapping'!B12</f>
        <v>If mobile data capture is used for data collection, NSO can program devices with access to imagery and vector map data (If this is responsibility of another department of the NSS or the NSO does not use mobile data capture = N/A)</v>
      </c>
      <c r="C7" s="720" t="s">
        <v>1206</v>
      </c>
      <c r="D7" s="720" t="s">
        <v>1207</v>
      </c>
      <c r="E7" s="720" t="s">
        <v>1352</v>
      </c>
      <c r="F7" s="721" t="s">
        <v>1208</v>
      </c>
      <c r="G7" s="420" t="str">
        <f>IF(ISBLANK('3. Mapping'!G12),"",'3. Mapping'!G12)</f>
        <v/>
      </c>
      <c r="H7" s="421" t="str">
        <f>IF(ISBLANK('3. Mapping'!H12),"",'3. Mapping'!H12)</f>
        <v/>
      </c>
      <c r="I7" s="408"/>
      <c r="J7" s="180" t="str">
        <f>IF(ISBLANK('3. Mapping'!J12),"",'3. Mapping'!J12)</f>
        <v/>
      </c>
      <c r="K7" s="181" t="str">
        <f>IF(ISBLANK('3. Mapping'!K12),"",'3. Mapping'!K12)</f>
        <v/>
      </c>
      <c r="L7" s="182" t="str">
        <f>IF(ISBLANK('3. Mapping'!L12),"",'3. Mapping'!L12)</f>
        <v/>
      </c>
      <c r="M7" s="409"/>
      <c r="N7" s="431" t="str">
        <f>IF(ISBLANK('3. Mapping'!N12),"",'3. Mapping'!N12)</f>
        <v/>
      </c>
      <c r="O7" s="432" t="str">
        <f>IF(ISBLANK('3. Mapping'!O12),"",'3. Mapping'!O12)</f>
        <v/>
      </c>
      <c r="P7" s="432" t="str">
        <f>IF(ISBLANK('3. Mapping'!P12),"",'3. Mapping'!P12)</f>
        <v/>
      </c>
      <c r="Q7" s="432" t="str">
        <f>IF(ISBLANK('3. Mapping'!Q12),"",'3. Mapping'!Q12)</f>
        <v/>
      </c>
      <c r="R7" s="432" t="str">
        <f>IF(ISBLANK('3. Mapping'!R12),"",'3. Mapping'!R12)</f>
        <v/>
      </c>
      <c r="S7" s="432" t="str">
        <f>IF(ISBLANK('3. Mapping'!S12),"",'3. Mapping'!S12)</f>
        <v/>
      </c>
      <c r="T7" s="432" t="str">
        <f>IF(ISBLANK('3. Mapping'!T12),"",'3. Mapping'!T12)</f>
        <v/>
      </c>
      <c r="U7" s="432" t="str">
        <f>IF(ISBLANK('3. Mapping'!U12),"",'3. Mapping'!U12)</f>
        <v/>
      </c>
      <c r="V7" s="432" t="str">
        <f>IF(ISBLANK('3. Mapping'!V12),"",'3. Mapping'!V12)</f>
        <v/>
      </c>
      <c r="W7" s="432" t="str">
        <f>IF(ISBLANK('3. Mapping'!W12),"",'3. Mapping'!W12)</f>
        <v/>
      </c>
      <c r="X7" s="432" t="str">
        <f>IF(ISBLANK('3. Mapping'!X12),"",'3. Mapping'!X12)</f>
        <v/>
      </c>
      <c r="Y7" s="432" t="str">
        <f>IF(ISBLANK('3. Mapping'!Y12),"",'3. Mapping'!Y12)</f>
        <v/>
      </c>
      <c r="Z7" s="432" t="str">
        <f>IF(ISBLANK('3. Mapping'!Z12),"",'3. Mapping'!Z12)</f>
        <v/>
      </c>
      <c r="AA7" s="432" t="str">
        <f>IF(ISBLANK('3. Mapping'!AA12),"",'3. Mapping'!AA12)</f>
        <v/>
      </c>
      <c r="AB7" s="433" t="str">
        <f>IF(ISBLANK('3. Mapping'!AB12),"",'3. Mapping'!AB12)</f>
        <v/>
      </c>
    </row>
    <row r="8" spans="1:29" s="1" customFormat="1" ht="84.75" thickBot="1" x14ac:dyDescent="0.25">
      <c r="A8" s="742" t="s">
        <v>567</v>
      </c>
      <c r="B8" s="743" t="str">
        <f>'3. Mapping'!B13</f>
        <v>If mobile data capture is used for data collection, edits can be made to collection geography in the field and stored in the same format as the centralized data (If this is responsibility of another department of the NSS or the NSO does not use mobile data capture = N/A)</v>
      </c>
      <c r="C8" s="744" t="s">
        <v>194</v>
      </c>
      <c r="D8" s="744" t="s">
        <v>193</v>
      </c>
      <c r="E8" s="744" t="s">
        <v>197</v>
      </c>
      <c r="F8" s="745" t="s">
        <v>198</v>
      </c>
      <c r="G8" s="590" t="str">
        <f>IF(ISBLANK('3. Mapping'!G13),"",'3. Mapping'!G13)</f>
        <v/>
      </c>
      <c r="H8" s="591" t="str">
        <f>IF(ISBLANK('3. Mapping'!H13),"",'3. Mapping'!H13)</f>
        <v/>
      </c>
      <c r="I8" s="408"/>
      <c r="J8" s="453" t="str">
        <f>IF(ISBLANK('3. Mapping'!J13),"",'3. Mapping'!J13)</f>
        <v/>
      </c>
      <c r="K8" s="454" t="str">
        <f>IF(ISBLANK('3. Mapping'!K13),"",'3. Mapping'!K13)</f>
        <v/>
      </c>
      <c r="L8" s="455" t="str">
        <f>IF(ISBLANK('3. Mapping'!L13),"",'3. Mapping'!L13)</f>
        <v/>
      </c>
      <c r="M8" s="409"/>
      <c r="N8" s="592" t="str">
        <f>IF(ISBLANK('3. Mapping'!N13),"",'3. Mapping'!N13)</f>
        <v/>
      </c>
      <c r="O8" s="593" t="str">
        <f>IF(ISBLANK('3. Mapping'!O13),"",'3. Mapping'!O13)</f>
        <v/>
      </c>
      <c r="P8" s="593" t="str">
        <f>IF(ISBLANK('3. Mapping'!P13),"",'3. Mapping'!P13)</f>
        <v/>
      </c>
      <c r="Q8" s="593" t="str">
        <f>IF(ISBLANK('3. Mapping'!Q13),"",'3. Mapping'!Q13)</f>
        <v/>
      </c>
      <c r="R8" s="593" t="str">
        <f>IF(ISBLANK('3. Mapping'!R13),"",'3. Mapping'!R13)</f>
        <v/>
      </c>
      <c r="S8" s="593" t="str">
        <f>IF(ISBLANK('3. Mapping'!S13),"",'3. Mapping'!S13)</f>
        <v/>
      </c>
      <c r="T8" s="593" t="str">
        <f>IF(ISBLANK('3. Mapping'!T13),"",'3. Mapping'!T13)</f>
        <v/>
      </c>
      <c r="U8" s="593" t="str">
        <f>IF(ISBLANK('3. Mapping'!U13),"",'3. Mapping'!U13)</f>
        <v/>
      </c>
      <c r="V8" s="593" t="str">
        <f>IF(ISBLANK('3. Mapping'!V13),"",'3. Mapping'!V13)</f>
        <v/>
      </c>
      <c r="W8" s="593" t="str">
        <f>IF(ISBLANK('3. Mapping'!W13),"",'3. Mapping'!W13)</f>
        <v/>
      </c>
      <c r="X8" s="593" t="str">
        <f>IF(ISBLANK('3. Mapping'!X13),"",'3. Mapping'!X13)</f>
        <v/>
      </c>
      <c r="Y8" s="593" t="str">
        <f>IF(ISBLANK('3. Mapping'!Y13),"",'3. Mapping'!Y13)</f>
        <v/>
      </c>
      <c r="Z8" s="593" t="str">
        <f>IF(ISBLANK('3. Mapping'!Z13),"",'3. Mapping'!Z13)</f>
        <v/>
      </c>
      <c r="AA8" s="593" t="str">
        <f>IF(ISBLANK('3. Mapping'!AA13),"",'3. Mapping'!AA13)</f>
        <v/>
      </c>
      <c r="AB8" s="594" t="str">
        <f>IF(ISBLANK('3. Mapping'!AB13),"",'3. Mapping'!AB13)</f>
        <v/>
      </c>
    </row>
    <row r="9" spans="1:29" s="1" customFormat="1" ht="114.75" x14ac:dyDescent="0.2">
      <c r="A9" s="711" t="s">
        <v>600</v>
      </c>
      <c r="B9" s="712" t="str">
        <f>'7. Data Processing'!B7</f>
        <v>The expertise for all steps of the data capture system resides with permanent staff in the NSO: KEYING: 1) create a data entry program, 2) program skip patterns and range and consistency checks; SCANNING: 1) design a form that meets the specifications of the scanning system, 2) set and monitor quality assurance standards for printing, 3) create a program that can capture the data from the form; MOBILE DATA CAPTURE: 1) create a program that enables field data capture 2) create a program that manages assignments and data transfer, 3) incorporate maps [Note: Answer for the most advanced data capture system in use by the NSO]</v>
      </c>
      <c r="C9" s="713" t="s">
        <v>1316</v>
      </c>
      <c r="D9" s="713" t="s">
        <v>1317</v>
      </c>
      <c r="E9" s="713" t="s">
        <v>1314</v>
      </c>
      <c r="F9" s="740" t="s">
        <v>1315</v>
      </c>
      <c r="G9" s="420" t="str">
        <f>IF(ISBLANK('7. Data Processing'!G7),"",'7. Data Processing'!G7)</f>
        <v/>
      </c>
      <c r="H9" s="421" t="str">
        <f>IF(ISBLANK('7. Data Processing'!H7),"",'7. Data Processing'!H7)</f>
        <v/>
      </c>
      <c r="I9" s="408"/>
      <c r="J9" s="180" t="str">
        <f>IF(ISBLANK('7. Data Processing'!J7),"",'7. Data Processing'!J7)</f>
        <v/>
      </c>
      <c r="K9" s="181" t="str">
        <f>IF(ISBLANK('7. Data Processing'!K7),"",'7. Data Processing'!K7)</f>
        <v/>
      </c>
      <c r="L9" s="182" t="str">
        <f>IF(ISBLANK('7. Data Processing'!L7),"",'7. Data Processing'!L7)</f>
        <v/>
      </c>
      <c r="M9" s="422"/>
      <c r="N9" s="431" t="str">
        <f>IF(ISBLANK('7. Data Processing'!N7),"",'7. Data Processing'!N7)</f>
        <v/>
      </c>
      <c r="O9" s="432" t="str">
        <f>IF(ISBLANK('7. Data Processing'!O7),"",'7. Data Processing'!O7)</f>
        <v/>
      </c>
      <c r="P9" s="432" t="str">
        <f>IF(ISBLANK('7. Data Processing'!P7),"",'7. Data Processing'!P7)</f>
        <v/>
      </c>
      <c r="Q9" s="432" t="str">
        <f>IF(ISBLANK('7. Data Processing'!Q7),"",'7. Data Processing'!Q7)</f>
        <v/>
      </c>
      <c r="R9" s="432" t="str">
        <f>IF(ISBLANK('7. Data Processing'!R7),"",'7. Data Processing'!R7)</f>
        <v/>
      </c>
      <c r="S9" s="432" t="str">
        <f>IF(ISBLANK('7. Data Processing'!S7),"",'7. Data Processing'!S7)</f>
        <v/>
      </c>
      <c r="T9" s="432" t="str">
        <f>IF(ISBLANK('7. Data Processing'!T7),"",'7. Data Processing'!T7)</f>
        <v/>
      </c>
      <c r="U9" s="432" t="str">
        <f>IF(ISBLANK('7. Data Processing'!U7),"",'7. Data Processing'!U7)</f>
        <v/>
      </c>
      <c r="V9" s="432" t="str">
        <f>IF(ISBLANK('7. Data Processing'!V7),"",'7. Data Processing'!V7)</f>
        <v/>
      </c>
      <c r="W9" s="432" t="str">
        <f>IF(ISBLANK('7. Data Processing'!W7),"",'7. Data Processing'!W7)</f>
        <v/>
      </c>
      <c r="X9" s="432" t="str">
        <f>IF(ISBLANK('7. Data Processing'!X7),"",'7. Data Processing'!X7)</f>
        <v/>
      </c>
      <c r="Y9" s="432" t="str">
        <f>IF(ISBLANK('7. Data Processing'!Y7),"",'7. Data Processing'!Y7)</f>
        <v/>
      </c>
      <c r="Z9" s="432" t="str">
        <f>IF(ISBLANK('7. Data Processing'!Z7),"",'7. Data Processing'!Z7)</f>
        <v/>
      </c>
      <c r="AA9" s="432" t="str">
        <f>IF(ISBLANK('7. Data Processing'!AA7),"",'7. Data Processing'!AA7)</f>
        <v/>
      </c>
      <c r="AB9" s="433" t="str">
        <f>IF(ISBLANK('7. Data Processing'!AB7),"",'7. Data Processing'!AB7)</f>
        <v/>
      </c>
    </row>
    <row r="10" spans="1:29" s="1" customFormat="1" ht="154.15" customHeight="1" x14ac:dyDescent="0.2">
      <c r="A10" s="739" t="s">
        <v>602</v>
      </c>
      <c r="B10" s="715" t="str">
        <f>'7. Data Processing'!B9</f>
        <v>If mobile devices are to be used and skills or equipment must be procured, the NSO has experience writing requirements and Requests for Proposal (RFPs) for use in IT-related procurement (If NSO does not use mobile data capture = N/A)</v>
      </c>
      <c r="C10" s="716" t="s">
        <v>1512</v>
      </c>
      <c r="D10" s="716" t="s">
        <v>1513</v>
      </c>
      <c r="E10" s="716" t="s">
        <v>1226</v>
      </c>
      <c r="F10" s="717" t="s">
        <v>1215</v>
      </c>
      <c r="G10" s="590" t="str">
        <f>IF(ISBLANK('7. Data Processing'!G9),"",'7. Data Processing'!G9)</f>
        <v/>
      </c>
      <c r="H10" s="591" t="str">
        <f>IF(ISBLANK('7. Data Processing'!G9),"",'7. Data Processing'!H9)</f>
        <v/>
      </c>
      <c r="I10" s="408"/>
      <c r="J10" s="453" t="str">
        <f>IF(ISBLANK('7. Data Processing'!J9),"",'7. Data Processing'!J9)</f>
        <v/>
      </c>
      <c r="K10" s="454" t="str">
        <f>IF(ISBLANK('7. Data Processing'!K9),"",'7. Data Processing'!K9)</f>
        <v/>
      </c>
      <c r="L10" s="455" t="str">
        <f>IF(ISBLANK('7. Data Processing'!L9),"",'7. Data Processing'!L9)</f>
        <v/>
      </c>
      <c r="M10" s="422"/>
      <c r="N10" s="592" t="str">
        <f>IF(ISBLANK('7. Data Processing'!N9),"",'7. Data Processing'!N9)</f>
        <v/>
      </c>
      <c r="O10" s="593" t="str">
        <f>IF(ISBLANK('7. Data Processing'!O9),"",'7. Data Processing'!O9)</f>
        <v/>
      </c>
      <c r="P10" s="593" t="str">
        <f>IF(ISBLANK('7. Data Processing'!P9),"",'7. Data Processing'!P9)</f>
        <v/>
      </c>
      <c r="Q10" s="593" t="str">
        <f>IF(ISBLANK('7. Data Processing'!Q9),"",'7. Data Processing'!Q9)</f>
        <v/>
      </c>
      <c r="R10" s="593" t="str">
        <f>IF(ISBLANK('7. Data Processing'!R9),"",'7. Data Processing'!R9)</f>
        <v/>
      </c>
      <c r="S10" s="593" t="str">
        <f>IF(ISBLANK('7. Data Processing'!S9),"",'7. Data Processing'!S9)</f>
        <v/>
      </c>
      <c r="T10" s="593" t="str">
        <f>IF(ISBLANK('7. Data Processing'!T9),"",'7. Data Processing'!T9)</f>
        <v/>
      </c>
      <c r="U10" s="593" t="str">
        <f>IF(ISBLANK('7. Data Processing'!U9),"",'7. Data Processing'!U9)</f>
        <v/>
      </c>
      <c r="V10" s="593" t="str">
        <f>IF(ISBLANK('7. Data Processing'!V9),"",'7. Data Processing'!V9)</f>
        <v/>
      </c>
      <c r="W10" s="593" t="str">
        <f>IF(ISBLANK('7. Data Processing'!W9),"",'7. Data Processing'!W9)</f>
        <v/>
      </c>
      <c r="X10" s="593" t="str">
        <f>IF(ISBLANK('7. Data Processing'!X9),"",'7. Data Processing'!X9)</f>
        <v/>
      </c>
      <c r="Y10" s="593" t="str">
        <f>IF(ISBLANK('7. Data Processing'!Y9),"",'7. Data Processing'!Y9)</f>
        <v/>
      </c>
      <c r="Z10" s="593" t="str">
        <f>IF(ISBLANK('7. Data Processing'!Z9),"",'7. Data Processing'!Z9)</f>
        <v/>
      </c>
      <c r="AA10" s="593" t="str">
        <f>IF(ISBLANK('7. Data Processing'!AA9),"",'7. Data Processing'!AA9)</f>
        <v/>
      </c>
      <c r="AB10" s="594" t="str">
        <f>IF(ISBLANK('7. Data Processing'!AB9),"",'7. Data Processing'!AB9)</f>
        <v/>
      </c>
    </row>
    <row r="11" spans="1:29" s="1" customFormat="1" ht="73.5" x14ac:dyDescent="0.2">
      <c r="A11" s="741" t="s">
        <v>604</v>
      </c>
      <c r="B11" s="730" t="str">
        <f>'7. Data Processing'!B11</f>
        <v>If mobile data capture is used for data collection, the device has access to imagery and vector map data (If this is responsibility of another department of the NSS or the NSO does not use mobile data capture = N/A)</v>
      </c>
      <c r="C11" s="720" t="s">
        <v>1206</v>
      </c>
      <c r="D11" s="720" t="s">
        <v>1207</v>
      </c>
      <c r="E11" s="720" t="s">
        <v>1352</v>
      </c>
      <c r="F11" s="721" t="s">
        <v>1208</v>
      </c>
      <c r="G11" s="420" t="str">
        <f>IF(ISBLANK('7. Data Processing'!G11),"",'7. Data Processing'!G11)</f>
        <v/>
      </c>
      <c r="H11" s="421" t="str">
        <f>IF(ISBLANK('7. Data Processing'!H11),"",'7. Data Processing'!H11)</f>
        <v/>
      </c>
      <c r="I11" s="408"/>
      <c r="J11" s="180" t="str">
        <f>IF(ISBLANK('7. Data Processing'!J11),"",'7. Data Processing'!J11)</f>
        <v/>
      </c>
      <c r="K11" s="181" t="str">
        <f>IF(ISBLANK('7. Data Processing'!K11),"",'7. Data Processing'!K11)</f>
        <v/>
      </c>
      <c r="L11" s="182" t="str">
        <f>IF(ISBLANK('7. Data Processing'!L11),"",'7. Data Processing'!L11)</f>
        <v/>
      </c>
      <c r="M11" s="422"/>
      <c r="N11" s="429" t="str">
        <f>IF(ISBLANK('7. Data Processing'!N11),"",'7. Data Processing'!N11)</f>
        <v/>
      </c>
      <c r="O11" s="710" t="str">
        <f>IF(ISBLANK('7. Data Processing'!O11),"",'7. Data Processing'!O11)</f>
        <v/>
      </c>
      <c r="P11" s="710" t="str">
        <f>IF(ISBLANK('7. Data Processing'!P11),"",'7. Data Processing'!P11)</f>
        <v/>
      </c>
      <c r="Q11" s="710" t="str">
        <f>IF(ISBLANK('7. Data Processing'!Q11),"",'7. Data Processing'!Q11)</f>
        <v/>
      </c>
      <c r="R11" s="710" t="str">
        <f>IF(ISBLANK('7. Data Processing'!R11),"",'7. Data Processing'!R11)</f>
        <v/>
      </c>
      <c r="S11" s="710" t="str">
        <f>IF(ISBLANK('7. Data Processing'!S11),"",'7. Data Processing'!S11)</f>
        <v/>
      </c>
      <c r="T11" s="710" t="str">
        <f>IF(ISBLANK('7. Data Processing'!T11),"",'7. Data Processing'!T11)</f>
        <v/>
      </c>
      <c r="U11" s="710" t="str">
        <f>IF(ISBLANK('7. Data Processing'!U11),"",'7. Data Processing'!U11)</f>
        <v/>
      </c>
      <c r="V11" s="710" t="str">
        <f>IF(ISBLANK('7. Data Processing'!V11),"",'7. Data Processing'!V11)</f>
        <v/>
      </c>
      <c r="W11" s="710" t="str">
        <f>IF(ISBLANK('7. Data Processing'!W11),"",'7. Data Processing'!W11)</f>
        <v/>
      </c>
      <c r="X11" s="710" t="str">
        <f>IF(ISBLANK('7. Data Processing'!X11),"",'7. Data Processing'!X11)</f>
        <v/>
      </c>
      <c r="Y11" s="710" t="str">
        <f>IF(ISBLANK('7. Data Processing'!Y11),"",'7. Data Processing'!Y11)</f>
        <v/>
      </c>
      <c r="Z11" s="710" t="str">
        <f>IF(ISBLANK('7. Data Processing'!Z11),"",'7. Data Processing'!Z11)</f>
        <v/>
      </c>
      <c r="AA11" s="710" t="str">
        <f>IF(ISBLANK('7. Data Processing'!AA11),"",'7. Data Processing'!AA11)</f>
        <v/>
      </c>
      <c r="AB11" s="430" t="str">
        <f>IF(ISBLANK('7. Data Processing'!AB11),"",'7. Data Processing'!AB11)</f>
        <v/>
      </c>
    </row>
    <row r="12" spans="1:29" s="1" customFormat="1" ht="121.5" customHeight="1" x14ac:dyDescent="0.2">
      <c r="A12" s="714" t="s">
        <v>605</v>
      </c>
      <c r="B12" s="746" t="str">
        <f>'7. Data Processing'!B12</f>
        <v>If mobile devices are used in data collection, edits can be made to census geography in the field and stored in the same format as the centralized data (If this is responsibility of another department of the NSS or the NSO does not use mobile data capture = N/A)</v>
      </c>
      <c r="C12" s="716" t="s">
        <v>194</v>
      </c>
      <c r="D12" s="716" t="s">
        <v>193</v>
      </c>
      <c r="E12" s="716" t="s">
        <v>197</v>
      </c>
      <c r="F12" s="717" t="s">
        <v>198</v>
      </c>
      <c r="G12" s="590" t="str">
        <f>IF(ISBLANK('7. Data Processing'!G12),"",'7. Data Processing'!G12)</f>
        <v/>
      </c>
      <c r="H12" s="591" t="str">
        <f>IF(ISBLANK('7. Data Processing'!H12),"",'7. Data Processing'!H12)</f>
        <v/>
      </c>
      <c r="I12" s="408"/>
      <c r="J12" s="592" t="str">
        <f>IF(ISBLANK('7. Data Processing'!J12),"",'7. Data Processing'!J12)</f>
        <v/>
      </c>
      <c r="K12" s="593" t="str">
        <f>IF(ISBLANK('7. Data Processing'!K12),"",'7. Data Processing'!K12)</f>
        <v/>
      </c>
      <c r="L12" s="594" t="str">
        <f>IF(ISBLANK('7. Data Processing'!L12),"",'7. Data Processing'!L12)</f>
        <v/>
      </c>
      <c r="M12" s="422"/>
      <c r="N12" s="592" t="str">
        <f>IF(ISBLANK('7. Data Processing'!N12),"",'7. Data Processing'!N12)</f>
        <v/>
      </c>
      <c r="O12" s="593" t="str">
        <f>IF(ISBLANK('7. Data Processing'!O12),"",'7. Data Processing'!O12)</f>
        <v/>
      </c>
      <c r="P12" s="593" t="str">
        <f>IF(ISBLANK('7. Data Processing'!P12),"",'7. Data Processing'!P12)</f>
        <v/>
      </c>
      <c r="Q12" s="593" t="str">
        <f>IF(ISBLANK('7. Data Processing'!Q12),"",'7. Data Processing'!Q12)</f>
        <v/>
      </c>
      <c r="R12" s="593" t="str">
        <f>IF(ISBLANK('7. Data Processing'!R12),"",'7. Data Processing'!R12)</f>
        <v/>
      </c>
      <c r="S12" s="593" t="str">
        <f>IF(ISBLANK('7. Data Processing'!S12),"",'7. Data Processing'!S12)</f>
        <v/>
      </c>
      <c r="T12" s="593" t="str">
        <f>IF(ISBLANK('7. Data Processing'!T12),"",'7. Data Processing'!T12)</f>
        <v/>
      </c>
      <c r="U12" s="593" t="str">
        <f>IF(ISBLANK('7. Data Processing'!U12),"",'7. Data Processing'!U12)</f>
        <v/>
      </c>
      <c r="V12" s="593" t="str">
        <f>IF(ISBLANK('7. Data Processing'!V12),"",'7. Data Processing'!V12)</f>
        <v/>
      </c>
      <c r="W12" s="593" t="str">
        <f>IF(ISBLANK('7. Data Processing'!W12),"",'7. Data Processing'!W12)</f>
        <v/>
      </c>
      <c r="X12" s="593" t="str">
        <f>IF(ISBLANK('7. Data Processing'!X12),"",'7. Data Processing'!X12)</f>
        <v/>
      </c>
      <c r="Y12" s="593" t="str">
        <f>IF(ISBLANK('7. Data Processing'!Y12),"",'7. Data Processing'!Y12)</f>
        <v/>
      </c>
      <c r="Z12" s="593" t="str">
        <f>IF(ISBLANK('7. Data Processing'!Z12),"",'7. Data Processing'!Z12)</f>
        <v/>
      </c>
      <c r="AA12" s="593" t="str">
        <f>IF(ISBLANK('7. Data Processing'!AA12),"",'7. Data Processing'!AA12)</f>
        <v/>
      </c>
      <c r="AB12" s="594" t="str">
        <f>IF(ISBLANK('7. Data Processing'!AB12),"",'7. Data Processing'!AB12)</f>
        <v/>
      </c>
    </row>
    <row r="13" spans="1:29" s="1" customFormat="1" ht="157.5" x14ac:dyDescent="0.2">
      <c r="A13" s="711" t="s">
        <v>606</v>
      </c>
      <c r="B13" s="712" t="str">
        <f>'7. Data Processing'!B13</f>
        <v>If mobile data capture is used for address/housing unit listing, the geographic data collected in the field is centralized and integrated with subsequent census operations (If this is responsibility of another department of the NSS or the NSO does not use mobile data capture = N/A)</v>
      </c>
      <c r="C13" s="713" t="s">
        <v>1350</v>
      </c>
      <c r="D13" s="713" t="s">
        <v>1351</v>
      </c>
      <c r="E13" s="713" t="s">
        <v>1210</v>
      </c>
      <c r="F13" s="713" t="s">
        <v>1305</v>
      </c>
      <c r="G13" s="420" t="str">
        <f>IF(ISBLANK('7. Data Processing'!G13),"",'7. Data Processing'!G13)</f>
        <v/>
      </c>
      <c r="H13" s="421" t="str">
        <f>IF(ISBLANK('7. Data Processing'!H13),"",'7. Data Processing'!H13)</f>
        <v/>
      </c>
      <c r="I13" s="408"/>
      <c r="J13" s="431" t="str">
        <f>IF(ISBLANK('7. Data Processing'!J13),"",'7. Data Processing'!J13)</f>
        <v/>
      </c>
      <c r="K13" s="432" t="str">
        <f>IF(ISBLANK('7. Data Processing'!K13),"",'7. Data Processing'!K13)</f>
        <v/>
      </c>
      <c r="L13" s="433" t="str">
        <f>IF(ISBLANK('7. Data Processing'!L13),"",'7. Data Processing'!L13)</f>
        <v/>
      </c>
      <c r="M13" s="422"/>
      <c r="N13" s="431" t="str">
        <f>IF(ISBLANK('7. Data Processing'!N13),"",'7. Data Processing'!N13)</f>
        <v/>
      </c>
      <c r="O13" s="432" t="str">
        <f>IF(ISBLANK('7. Data Processing'!O13),"",'7. Data Processing'!O13)</f>
        <v/>
      </c>
      <c r="P13" s="432" t="str">
        <f>IF(ISBLANK('7. Data Processing'!P13),"",'7. Data Processing'!P13)</f>
        <v/>
      </c>
      <c r="Q13" s="432" t="str">
        <f>IF(ISBLANK('7. Data Processing'!Q13),"",'7. Data Processing'!Q13)</f>
        <v/>
      </c>
      <c r="R13" s="432" t="str">
        <f>IF(ISBLANK('7. Data Processing'!R13),"",'7. Data Processing'!R13)</f>
        <v/>
      </c>
      <c r="S13" s="432" t="str">
        <f>IF(ISBLANK('7. Data Processing'!S13),"",'7. Data Processing'!S13)</f>
        <v/>
      </c>
      <c r="T13" s="432" t="str">
        <f>IF(ISBLANK('7. Data Processing'!T13),"",'7. Data Processing'!T13)</f>
        <v/>
      </c>
      <c r="U13" s="432" t="str">
        <f>IF(ISBLANK('7. Data Processing'!U13),"",'7. Data Processing'!U13)</f>
        <v/>
      </c>
      <c r="V13" s="432" t="str">
        <f>IF(ISBLANK('7. Data Processing'!V13),"",'7. Data Processing'!V13)</f>
        <v/>
      </c>
      <c r="W13" s="432" t="str">
        <f>IF(ISBLANK('7. Data Processing'!W13),"",'7. Data Processing'!W13)</f>
        <v/>
      </c>
      <c r="X13" s="432" t="str">
        <f>IF(ISBLANK('7. Data Processing'!X13),"",'7. Data Processing'!X13)</f>
        <v/>
      </c>
      <c r="Y13" s="432" t="str">
        <f>IF(ISBLANK('7. Data Processing'!Y13),"",'7. Data Processing'!Y13)</f>
        <v/>
      </c>
      <c r="Z13" s="432" t="str">
        <f>IF(ISBLANK('7. Data Processing'!Z13),"",'7. Data Processing'!Z13)</f>
        <v/>
      </c>
      <c r="AA13" s="432" t="str">
        <f>IF(ISBLANK('7. Data Processing'!AA13),"",'7. Data Processing'!AA13)</f>
        <v/>
      </c>
      <c r="AB13" s="433" t="str">
        <f>IF(ISBLANK('7. Data Processing'!AB13),"",'7. Data Processing'!AB13)</f>
        <v/>
      </c>
    </row>
    <row r="14" spans="1:29" s="1" customFormat="1" ht="116.25" thickBot="1" x14ac:dyDescent="0.25">
      <c r="A14" s="739" t="s">
        <v>607</v>
      </c>
      <c r="B14" s="715" t="str">
        <f>'7. Data Processing'!B14</f>
        <v>If mobile data capture is used, the NSO has the resources to design and deploy a secure storage and data transmission system (If NSO does not use mobile data capture = N/A)</v>
      </c>
      <c r="C14" s="716" t="s">
        <v>1355</v>
      </c>
      <c r="D14" s="716" t="s">
        <v>1356</v>
      </c>
      <c r="E14" s="716" t="s">
        <v>1330</v>
      </c>
      <c r="F14" s="747" t="s">
        <v>1331</v>
      </c>
      <c r="G14" s="589" t="str">
        <f>IF(ISBLANK('7. Data Processing'!G14),"",'7. Data Processing'!G14)</f>
        <v/>
      </c>
      <c r="H14" s="589" t="str">
        <f>IF(ISBLANK('7. Data Processing'!H14),"",'7. Data Processing'!H14)</f>
        <v/>
      </c>
      <c r="I14" s="408"/>
      <c r="J14" s="592" t="str">
        <f>IF(ISBLANK('7. Data Processing'!J14),"",'7. Data Processing'!J14)</f>
        <v/>
      </c>
      <c r="K14" s="593" t="str">
        <f>IF(ISBLANK('7. Data Processing'!K14),"",'7. Data Processing'!K14)</f>
        <v/>
      </c>
      <c r="L14" s="594" t="str">
        <f>IF(ISBLANK('7. Data Processing'!L14),"",'7. Data Processing'!L14)</f>
        <v/>
      </c>
      <c r="M14" s="422"/>
      <c r="N14" s="592" t="str">
        <f>IF(ISBLANK('7. Data Processing'!N14),"",'7. Data Processing'!N14)</f>
        <v/>
      </c>
      <c r="O14" s="593" t="str">
        <f>IF(ISBLANK('7. Data Processing'!O14),"",'7. Data Processing'!O14)</f>
        <v/>
      </c>
      <c r="P14" s="593" t="str">
        <f>IF(ISBLANK('7. Data Processing'!P14),"",'7. Data Processing'!P14)</f>
        <v/>
      </c>
      <c r="Q14" s="593" t="str">
        <f>IF(ISBLANK('7. Data Processing'!Q14),"",'7. Data Processing'!Q14)</f>
        <v/>
      </c>
      <c r="R14" s="593" t="str">
        <f>IF(ISBLANK('7. Data Processing'!R14),"",'7. Data Processing'!R14)</f>
        <v/>
      </c>
      <c r="S14" s="593" t="str">
        <f>IF(ISBLANK('7. Data Processing'!S14),"",'7. Data Processing'!S14)</f>
        <v/>
      </c>
      <c r="T14" s="593" t="str">
        <f>IF(ISBLANK('7. Data Processing'!T14),"",'7. Data Processing'!T14)</f>
        <v/>
      </c>
      <c r="U14" s="593" t="str">
        <f>IF(ISBLANK('7. Data Processing'!U14),"",'7. Data Processing'!U14)</f>
        <v/>
      </c>
      <c r="V14" s="593" t="str">
        <f>IF(ISBLANK('7. Data Processing'!V14),"",'7. Data Processing'!V14)</f>
        <v/>
      </c>
      <c r="W14" s="593" t="str">
        <f>IF(ISBLANK('7. Data Processing'!W14),"",'7. Data Processing'!W14)</f>
        <v/>
      </c>
      <c r="X14" s="593" t="str">
        <f>IF(ISBLANK('7. Data Processing'!X14),"",'7. Data Processing'!X14)</f>
        <v/>
      </c>
      <c r="Y14" s="593" t="str">
        <f>IF(ISBLANK('7. Data Processing'!Y14),"",'7. Data Processing'!Y14)</f>
        <v/>
      </c>
      <c r="Z14" s="593" t="str">
        <f>IF(ISBLANK('7. Data Processing'!Z14),"",'7. Data Processing'!Z14)</f>
        <v/>
      </c>
      <c r="AA14" s="593" t="str">
        <f>IF(ISBLANK('7. Data Processing'!AA14),"",'7. Data Processing'!AA14)</f>
        <v/>
      </c>
      <c r="AB14" s="594" t="str">
        <f>IF(ISBLANK('7. Data Processing'!AB14),"",'7. Data Processing'!AB14)</f>
        <v/>
      </c>
    </row>
    <row r="15" spans="1:29" s="2" customFormat="1" ht="19.5" customHeight="1" thickBot="1" x14ac:dyDescent="0.25">
      <c r="A15" s="993" t="s">
        <v>476</v>
      </c>
      <c r="B15" s="994"/>
      <c r="C15" s="423"/>
      <c r="D15" s="423"/>
      <c r="E15" s="423"/>
      <c r="F15" s="424"/>
      <c r="G15" s="415"/>
      <c r="H15" s="416"/>
      <c r="I15" s="408"/>
      <c r="J15" s="415"/>
      <c r="K15" s="417"/>
      <c r="L15" s="416"/>
      <c r="M15" s="409"/>
      <c r="N15" s="415"/>
      <c r="O15" s="417"/>
      <c r="P15" s="417"/>
      <c r="Q15" s="417"/>
      <c r="R15" s="417"/>
      <c r="S15" s="417"/>
      <c r="T15" s="417"/>
      <c r="U15" s="417"/>
      <c r="V15" s="417"/>
      <c r="W15" s="417"/>
      <c r="X15" s="417"/>
      <c r="Y15" s="417"/>
      <c r="Z15" s="417"/>
      <c r="AA15" s="417"/>
      <c r="AB15" s="416"/>
      <c r="AC15" s="1"/>
    </row>
    <row r="16" spans="1:29" s="2" customFormat="1" ht="102" x14ac:dyDescent="0.2">
      <c r="A16" s="718" t="s">
        <v>161</v>
      </c>
      <c r="B16" s="730" t="str">
        <f>'5. Quest. Content and Testing'!B19</f>
        <v>Questionnaires are designed and tested in accordance with the data capture system chosen: KEYING: 1) designed for keyer speed and accuracy, 2) minimized page flipping; SCANNING: 1) tested for handwriting clarity and darkness, 2) accuracy is checked for character recognition, 3) formatted for accurate scanning; MOBILE DATA CAPTURE: 1) taken advantage of easier inclusion of skip patterns or filter questions, 2) conducted content usability testing, 3) conducted device usability testing [Note: Answer for the most advanced data capture system in use by the NSO]</v>
      </c>
      <c r="C16" s="720" t="s">
        <v>338</v>
      </c>
      <c r="D16" s="720" t="s">
        <v>339</v>
      </c>
      <c r="E16" s="720" t="s">
        <v>1366</v>
      </c>
      <c r="F16" s="731" t="s">
        <v>340</v>
      </c>
      <c r="G16" s="420" t="str">
        <f>IF(ISBLANK('5. Quest. Content and Testing'!G19),"",'5. Quest. Content and Testing'!G19)</f>
        <v/>
      </c>
      <c r="H16" s="421" t="str">
        <f>IF(ISBLANK('5. Quest. Content and Testing'!H19),"",'5. Quest. Content and Testing'!H19)</f>
        <v/>
      </c>
      <c r="I16" s="408"/>
      <c r="J16" s="431" t="str">
        <f>IF(ISBLANK('5. Quest. Content and Testing'!J19),"",'5. Quest. Content and Testing'!J19)</f>
        <v/>
      </c>
      <c r="K16" s="432" t="str">
        <f>IF(ISBLANK('5. Quest. Content and Testing'!K19),"",'5. Quest. Content and Testing'!K19)</f>
        <v/>
      </c>
      <c r="L16" s="433" t="str">
        <f>IF(ISBLANK('5. Quest. Content and Testing'!L19),"",'5. Quest. Content and Testing'!L19)</f>
        <v/>
      </c>
      <c r="M16" s="409"/>
      <c r="N16" s="429" t="str">
        <f>IF(ISBLANK('5. Quest. Content and Testing'!N19),"",'5. Quest. Content and Testing'!N19)</f>
        <v/>
      </c>
      <c r="O16" s="710" t="str">
        <f>IF(ISBLANK('5. Quest. Content and Testing'!O19),"",'5. Quest. Content and Testing'!O19)</f>
        <v/>
      </c>
      <c r="P16" s="710" t="str">
        <f>IF(ISBLANK('5. Quest. Content and Testing'!P19),"",'5. Quest. Content and Testing'!P19)</f>
        <v/>
      </c>
      <c r="Q16" s="710" t="str">
        <f>IF(ISBLANK('5. Quest. Content and Testing'!Q19),"",'5. Quest. Content and Testing'!Q19)</f>
        <v/>
      </c>
      <c r="R16" s="710" t="str">
        <f>IF(ISBLANK('5. Quest. Content and Testing'!R19),"",'5. Quest. Content and Testing'!R19)</f>
        <v/>
      </c>
      <c r="S16" s="710" t="str">
        <f>IF(ISBLANK('5. Quest. Content and Testing'!S19),"",'5. Quest. Content and Testing'!S19)</f>
        <v/>
      </c>
      <c r="T16" s="710" t="str">
        <f>IF(ISBLANK('5. Quest. Content and Testing'!T19),"",'5. Quest. Content and Testing'!T19)</f>
        <v/>
      </c>
      <c r="U16" s="710" t="str">
        <f>IF(ISBLANK('5. Quest. Content and Testing'!U19),"",'5. Quest. Content and Testing'!U19)</f>
        <v/>
      </c>
      <c r="V16" s="710" t="str">
        <f>IF(ISBLANK('5. Quest. Content and Testing'!V19),"",'5. Quest. Content and Testing'!V19)</f>
        <v/>
      </c>
      <c r="W16" s="710" t="str">
        <f>IF(ISBLANK('5. Quest. Content and Testing'!W19),"",'5. Quest. Content and Testing'!W19)</f>
        <v/>
      </c>
      <c r="X16" s="710" t="str">
        <f>IF(ISBLANK('5. Quest. Content and Testing'!X19),"",'5. Quest. Content and Testing'!X19)</f>
        <v/>
      </c>
      <c r="Y16" s="710" t="str">
        <f>IF(ISBLANK('5. Quest. Content and Testing'!Y19),"",'5. Quest. Content and Testing'!Y19)</f>
        <v/>
      </c>
      <c r="Z16" s="710" t="str">
        <f>IF(ISBLANK('5. Quest. Content and Testing'!Z19),"",'5. Quest. Content and Testing'!Z19)</f>
        <v/>
      </c>
      <c r="AA16" s="710" t="str">
        <f>IF(ISBLANK('5. Quest. Content and Testing'!AA19),"",'5. Quest. Content and Testing'!AA19)</f>
        <v/>
      </c>
      <c r="AB16" s="430" t="str">
        <f>IF(ISBLANK('5. Quest. Content and Testing'!AB19),"",'5. Quest. Content and Testing'!AB19)</f>
        <v/>
      </c>
      <c r="AC16" s="1"/>
    </row>
    <row r="17" spans="1:29" s="2" customFormat="1" ht="105" x14ac:dyDescent="0.2">
      <c r="A17" s="732" t="s">
        <v>592</v>
      </c>
      <c r="B17" s="733" t="str">
        <f>'6. Field Operations'!B10</f>
        <v>For each census, there are procedures in place for what to do when questionnaires and/or mobile devices are lost or stolen. Backup questionnaires and/or mobile devices are available throughout the country to avoid delays</v>
      </c>
      <c r="C17" s="734" t="s">
        <v>1019</v>
      </c>
      <c r="D17" s="716" t="s">
        <v>1327</v>
      </c>
      <c r="E17" s="716" t="s">
        <v>1214</v>
      </c>
      <c r="F17" s="735" t="s">
        <v>1020</v>
      </c>
      <c r="G17" s="590" t="str">
        <f>IF(ISBLANK('6. Field Operations'!G10),"",'6. Field Operations'!G10)</f>
        <v/>
      </c>
      <c r="H17" s="591" t="str">
        <f>IF(ISBLANK('6. Field Operations'!H10),"",'6. Field Operations'!H10)</f>
        <v/>
      </c>
      <c r="I17" s="408"/>
      <c r="J17" s="592" t="str">
        <f>IF(ISBLANK('6. Field Operations'!J10),"",'6. Field Operations'!J10)</f>
        <v/>
      </c>
      <c r="K17" s="593" t="str">
        <f>IF(ISBLANK('6. Field Operations'!K10),"",'6. Field Operations'!K10)</f>
        <v/>
      </c>
      <c r="L17" s="594" t="str">
        <f>IF(ISBLANK('6. Field Operations'!L10),"",'6. Field Operations'!L10)</f>
        <v/>
      </c>
      <c r="M17" s="409"/>
      <c r="N17" s="592" t="str">
        <f>IF(ISBLANK('6. Field Operations'!N10),"",'6. Field Operations'!N10)</f>
        <v/>
      </c>
      <c r="O17" s="593" t="str">
        <f>IF(ISBLANK('6. Field Operations'!O10),"",'6. Field Operations'!O10)</f>
        <v/>
      </c>
      <c r="P17" s="593" t="str">
        <f>IF(ISBLANK('6. Field Operations'!P10),"",'6. Field Operations'!P10)</f>
        <v/>
      </c>
      <c r="Q17" s="593" t="str">
        <f>IF(ISBLANK('6. Field Operations'!Q10),"",'6. Field Operations'!Q10)</f>
        <v/>
      </c>
      <c r="R17" s="593" t="str">
        <f>IF(ISBLANK('6. Field Operations'!R10),"",'6. Field Operations'!R10)</f>
        <v/>
      </c>
      <c r="S17" s="593" t="str">
        <f>IF(ISBLANK('6. Field Operations'!S10),"",'6. Field Operations'!S10)</f>
        <v/>
      </c>
      <c r="T17" s="593" t="str">
        <f>IF(ISBLANK('6. Field Operations'!T10),"",'6. Field Operations'!T10)</f>
        <v/>
      </c>
      <c r="U17" s="593" t="str">
        <f>IF(ISBLANK('6. Field Operations'!U10),"",'6. Field Operations'!U10)</f>
        <v/>
      </c>
      <c r="V17" s="593" t="str">
        <f>IF(ISBLANK('6. Field Operations'!V10),"",'6. Field Operations'!V10)</f>
        <v/>
      </c>
      <c r="W17" s="593" t="str">
        <f>IF(ISBLANK('6. Field Operations'!W10),"",'6. Field Operations'!W10)</f>
        <v/>
      </c>
      <c r="X17" s="593" t="str">
        <f>IF(ISBLANK('6. Field Operations'!X10),"",'6. Field Operations'!X10)</f>
        <v/>
      </c>
      <c r="Y17" s="593" t="str">
        <f>IF(ISBLANK('6. Field Operations'!Y10),"",'6. Field Operations'!Y10)</f>
        <v/>
      </c>
      <c r="Z17" s="593" t="str">
        <f>IF(ISBLANK('6. Field Operations'!Z10),"",'6. Field Operations'!Z10)</f>
        <v/>
      </c>
      <c r="AA17" s="593" t="str">
        <f>IF(ISBLANK('6. Field Operations'!AA10),"",'6. Field Operations'!AA10)</f>
        <v/>
      </c>
      <c r="AB17" s="594" t="str">
        <f>IF(ISBLANK('6. Field Operations'!AB10),"",'6. Field Operations'!AB10)</f>
        <v/>
      </c>
      <c r="AC17" s="1"/>
    </row>
    <row r="18" spans="1:29" s="1" customFormat="1" ht="115.5" x14ac:dyDescent="0.2">
      <c r="A18" s="736" t="s">
        <v>593</v>
      </c>
      <c r="B18" s="730" t="str">
        <f>'6. Field Operations'!B11</f>
        <v>For major surveys, there are procedures in place for what to do when questionnaires and/or mobile devices are lost or stolen. Backup questionnaires and/or mobile devices are available throughout the country to avoid delays</v>
      </c>
      <c r="C18" s="720" t="s">
        <v>1021</v>
      </c>
      <c r="D18" s="720" t="s">
        <v>1328</v>
      </c>
      <c r="E18" s="720" t="s">
        <v>1022</v>
      </c>
      <c r="F18" s="737" t="s">
        <v>1023</v>
      </c>
      <c r="G18" s="420" t="str">
        <f>IF(ISBLANK('6. Field Operations'!G11),"",'6. Field Operations'!G11)</f>
        <v/>
      </c>
      <c r="H18" s="421" t="str">
        <f>IF(ISBLANK('6. Field Operations'!H11),"",'6. Field Operations'!H11)</f>
        <v/>
      </c>
      <c r="I18" s="408"/>
      <c r="J18" s="431" t="str">
        <f>IF(ISBLANK('6. Field Operations'!J11),"",'6. Field Operations'!J11)</f>
        <v/>
      </c>
      <c r="K18" s="432" t="str">
        <f>IF(ISBLANK('6. Field Operations'!K11),"",'6. Field Operations'!K11)</f>
        <v/>
      </c>
      <c r="L18" s="433" t="str">
        <f>IF(ISBLANK('6. Field Operations'!L11),"",'6. Field Operations'!L11)</f>
        <v/>
      </c>
      <c r="M18" s="409"/>
      <c r="N18" s="429" t="str">
        <f>IF(ISBLANK('6. Field Operations'!N11),"",'6. Field Operations'!N11)</f>
        <v/>
      </c>
      <c r="O18" s="710" t="str">
        <f>IF(ISBLANK('6. Field Operations'!O11),"",'6. Field Operations'!O11)</f>
        <v/>
      </c>
      <c r="P18" s="710" t="str">
        <f>IF(ISBLANK('6. Field Operations'!P11),"",'6. Field Operations'!P11)</f>
        <v/>
      </c>
      <c r="Q18" s="710" t="str">
        <f>IF(ISBLANK('6. Field Operations'!Q11),"",'6. Field Operations'!Q11)</f>
        <v/>
      </c>
      <c r="R18" s="710" t="str">
        <f>IF(ISBLANK('6. Field Operations'!R11),"",'6. Field Operations'!R11)</f>
        <v/>
      </c>
      <c r="S18" s="710" t="str">
        <f>IF(ISBLANK('6. Field Operations'!S11),"",'6. Field Operations'!S11)</f>
        <v/>
      </c>
      <c r="T18" s="710" t="str">
        <f>IF(ISBLANK('6. Field Operations'!T11),"",'6. Field Operations'!T11)</f>
        <v/>
      </c>
      <c r="U18" s="710" t="str">
        <f>IF(ISBLANK('6. Field Operations'!U11),"",'6. Field Operations'!U11)</f>
        <v/>
      </c>
      <c r="V18" s="710" t="str">
        <f>IF(ISBLANK('6. Field Operations'!V11),"",'6. Field Operations'!V11)</f>
        <v/>
      </c>
      <c r="W18" s="710" t="str">
        <f>IF(ISBLANK('6. Field Operations'!W11),"",'6. Field Operations'!W11)</f>
        <v/>
      </c>
      <c r="X18" s="710" t="str">
        <f>IF(ISBLANK('6. Field Operations'!X11),"",'6. Field Operations'!X11)</f>
        <v/>
      </c>
      <c r="Y18" s="710" t="str">
        <f>IF(ISBLANK('6. Field Operations'!Y11),"",'6. Field Operations'!Y11)</f>
        <v/>
      </c>
      <c r="Z18" s="710" t="str">
        <f>IF(ISBLANK('6. Field Operations'!Z11),"",'6. Field Operations'!Z11)</f>
        <v/>
      </c>
      <c r="AA18" s="710" t="str">
        <f>IF(ISBLANK('6. Field Operations'!AA11),"",'6. Field Operations'!AA11)</f>
        <v/>
      </c>
      <c r="AB18" s="430" t="str">
        <f>IF(ISBLANK('6. Field Operations'!AB11),"",'6. Field Operations'!AB11)</f>
        <v/>
      </c>
    </row>
    <row r="19" spans="1:29" s="1" customFormat="1" ht="147.75" thickBot="1" x14ac:dyDescent="0.25">
      <c r="A19" s="714" t="s">
        <v>595</v>
      </c>
      <c r="B19" s="715" t="str">
        <f>'6. Field Operations'!B13</f>
        <v>Enumerator training includes aspects specific to the data processing system used: KEYING: 1) handwriting practice; SCANNING: 1) handwriting practice, 2) using appropriate writing instrument, 3) handling of questionnaires; MOBILE DATA CAPTURE: 1) how and how often to charge the device, 2) how to fill out the questionnaire and use the map, 3) how and how often to transmit data, and 4) troubleshooting [Note: Answer for the most advanced data capture system in use by the NSO]</v>
      </c>
      <c r="C19" s="716" t="s">
        <v>1212</v>
      </c>
      <c r="D19" s="716" t="s">
        <v>1213</v>
      </c>
      <c r="E19" s="716" t="s">
        <v>307</v>
      </c>
      <c r="F19" s="738" t="s">
        <v>207</v>
      </c>
      <c r="G19" s="590" t="str">
        <f>IF(ISBLANK('6. Field Operations'!G13),"",'6. Field Operations'!G13)</f>
        <v/>
      </c>
      <c r="H19" s="591" t="str">
        <f>IF(ISBLANK('6. Field Operations'!H13),"",'6. Field Operations'!H13)</f>
        <v/>
      </c>
      <c r="I19" s="408"/>
      <c r="J19" s="592" t="str">
        <f>IF(ISBLANK('6. Field Operations'!J13),"",'6. Field Operations'!J13)</f>
        <v/>
      </c>
      <c r="K19" s="593" t="str">
        <f>IF(ISBLANK('6. Field Operations'!K13),"",'6. Field Operations'!K13)</f>
        <v/>
      </c>
      <c r="L19" s="594" t="str">
        <f>IF(ISBLANK('6. Field Operations'!L13),"",'6. Field Operations'!L13)</f>
        <v/>
      </c>
      <c r="M19" s="409"/>
      <c r="N19" s="592" t="str">
        <f>IF(ISBLANK('6. Field Operations'!N13),"",'6. Field Operations'!N13)</f>
        <v/>
      </c>
      <c r="O19" s="593" t="str">
        <f>IF(ISBLANK('6. Field Operations'!O13),"",'6. Field Operations'!O13)</f>
        <v/>
      </c>
      <c r="P19" s="593" t="str">
        <f>IF(ISBLANK('6. Field Operations'!P13),"",'6. Field Operations'!P13)</f>
        <v/>
      </c>
      <c r="Q19" s="593" t="str">
        <f>IF(ISBLANK('6. Field Operations'!Q13),"",'6. Field Operations'!Q13)</f>
        <v/>
      </c>
      <c r="R19" s="593" t="str">
        <f>IF(ISBLANK('6. Field Operations'!R13),"",'6. Field Operations'!R13)</f>
        <v/>
      </c>
      <c r="S19" s="593" t="str">
        <f>IF(ISBLANK('6. Field Operations'!S13),"",'6. Field Operations'!S13)</f>
        <v/>
      </c>
      <c r="T19" s="593" t="str">
        <f>IF(ISBLANK('6. Field Operations'!T13),"",'6. Field Operations'!T13)</f>
        <v/>
      </c>
      <c r="U19" s="593" t="str">
        <f>IF(ISBLANK('6. Field Operations'!U13),"",'6. Field Operations'!U13)</f>
        <v/>
      </c>
      <c r="V19" s="593" t="str">
        <f>IF(ISBLANK('6. Field Operations'!V13),"",'6. Field Operations'!V13)</f>
        <v/>
      </c>
      <c r="W19" s="593" t="str">
        <f>IF(ISBLANK('6. Field Operations'!W13),"",'6. Field Operations'!W13)</f>
        <v/>
      </c>
      <c r="X19" s="593" t="str">
        <f>IF(ISBLANK('6. Field Operations'!X13),"",'6. Field Operations'!X13)</f>
        <v/>
      </c>
      <c r="Y19" s="593" t="str">
        <f>IF(ISBLANK('6. Field Operations'!Y13),"",'6. Field Operations'!Y13)</f>
        <v/>
      </c>
      <c r="Z19" s="593" t="str">
        <f>IF(ISBLANK('6. Field Operations'!Z13),"",'6. Field Operations'!Z13)</f>
        <v/>
      </c>
      <c r="AA19" s="593" t="str">
        <f>IF(ISBLANK('6. Field Operations'!AA13),"",'6. Field Operations'!AA13)</f>
        <v/>
      </c>
      <c r="AB19" s="594" t="str">
        <f>IF(ISBLANK('6. Field Operations'!AB13),"",'6. Field Operations'!AB13)</f>
        <v/>
      </c>
    </row>
    <row r="20" spans="1:29" s="1" customFormat="1" ht="19.5" customHeight="1" thickBot="1" x14ac:dyDescent="0.25">
      <c r="A20" s="993" t="s">
        <v>751</v>
      </c>
      <c r="B20" s="994"/>
      <c r="C20" s="423"/>
      <c r="D20" s="423"/>
      <c r="E20" s="423"/>
      <c r="F20" s="424"/>
      <c r="G20" s="415"/>
      <c r="H20" s="416"/>
      <c r="I20" s="408"/>
      <c r="J20" s="415"/>
      <c r="K20" s="417"/>
      <c r="L20" s="416"/>
      <c r="M20" s="409"/>
      <c r="N20" s="415"/>
      <c r="O20" s="417"/>
      <c r="P20" s="417"/>
      <c r="Q20" s="417"/>
      <c r="R20" s="417"/>
      <c r="S20" s="417"/>
      <c r="T20" s="417"/>
      <c r="U20" s="417"/>
      <c r="V20" s="417"/>
      <c r="W20" s="417"/>
      <c r="X20" s="417"/>
      <c r="Y20" s="417"/>
      <c r="Z20" s="417"/>
      <c r="AA20" s="417"/>
      <c r="AB20" s="416"/>
    </row>
    <row r="21" spans="1:29" s="1" customFormat="1" ht="158.25" thickBot="1" x14ac:dyDescent="0.25">
      <c r="A21" s="711" t="s">
        <v>392</v>
      </c>
      <c r="B21" s="712" t="str">
        <f>'3. Mapping'!B25</f>
        <v>If mobile data capture is used for address/housing unit listing, NSO centrally stores and integrates the captured spatial data with subsequent census or survey operations (If this is responsibility of another department of the NSS or the NSO does not use mobile data capture = N/A)</v>
      </c>
      <c r="C21" s="713" t="s">
        <v>1350</v>
      </c>
      <c r="D21" s="713" t="s">
        <v>1351</v>
      </c>
      <c r="E21" s="713" t="s">
        <v>1210</v>
      </c>
      <c r="F21" s="713" t="s">
        <v>1305</v>
      </c>
      <c r="G21" s="420" t="str">
        <f>IF(ISBLANK('3. Mapping'!G25),"",'3. Mapping'!G25)</f>
        <v/>
      </c>
      <c r="H21" s="421" t="str">
        <f>IF(ISBLANK('3. Mapping'!H25),"",'3. Mapping'!H25)</f>
        <v/>
      </c>
      <c r="I21" s="408"/>
      <c r="J21" s="431" t="str">
        <f>IF(ISBLANK('3. Mapping'!J25),"",'3. Mapping'!J25)</f>
        <v/>
      </c>
      <c r="K21" s="432" t="str">
        <f>IF(ISBLANK('3. Mapping'!K25),"",'3. Mapping'!K25)</f>
        <v/>
      </c>
      <c r="L21" s="433" t="str">
        <f>IF(ISBLANK('3. Mapping'!L25),"",'3. Mapping'!L25)</f>
        <v/>
      </c>
      <c r="M21" s="409"/>
      <c r="N21" s="425" t="str">
        <f>IF(ISBLANK('3. Mapping'!N25),"",'3. Mapping'!N25)</f>
        <v/>
      </c>
      <c r="O21" s="426" t="str">
        <f>IF(ISBLANK('3. Mapping'!O25),"",'3. Mapping'!O25)</f>
        <v/>
      </c>
      <c r="P21" s="426" t="str">
        <f>IF(ISBLANK('3. Mapping'!P25),"",'3. Mapping'!P25)</f>
        <v/>
      </c>
      <c r="Q21" s="426" t="str">
        <f>IF(ISBLANK('3. Mapping'!Q25),"",'3. Mapping'!Q25)</f>
        <v/>
      </c>
      <c r="R21" s="426" t="str">
        <f>IF(ISBLANK('3. Mapping'!R25),"",'3. Mapping'!R25)</f>
        <v/>
      </c>
      <c r="S21" s="426" t="str">
        <f>IF(ISBLANK('3. Mapping'!S25),"",'3. Mapping'!S25)</f>
        <v/>
      </c>
      <c r="T21" s="426" t="str">
        <f>IF(ISBLANK('3. Mapping'!T25),"",'3. Mapping'!T25)</f>
        <v/>
      </c>
      <c r="U21" s="426" t="str">
        <f>IF(ISBLANK('3. Mapping'!U25),"",'3. Mapping'!U25)</f>
        <v/>
      </c>
      <c r="V21" s="426" t="str">
        <f>IF(ISBLANK('3. Mapping'!V25),"",'3. Mapping'!V25)</f>
        <v/>
      </c>
      <c r="W21" s="426" t="str">
        <f>IF(ISBLANK('3. Mapping'!W25),"",'3. Mapping'!W25)</f>
        <v/>
      </c>
      <c r="X21" s="426" t="str">
        <f>IF(ISBLANK('3. Mapping'!X25),"",'3. Mapping'!X25)</f>
        <v/>
      </c>
      <c r="Y21" s="426" t="str">
        <f>IF(ISBLANK('3. Mapping'!Y25),"",'3. Mapping'!Y25)</f>
        <v/>
      </c>
      <c r="Z21" s="426" t="str">
        <f>IF(ISBLANK('3. Mapping'!Z25),"",'3. Mapping'!Z25)</f>
        <v/>
      </c>
      <c r="AA21" s="427" t="str">
        <f>IF(ISBLANK('3. Mapping'!AA25),"",'3. Mapping'!AA25)</f>
        <v/>
      </c>
      <c r="AB21" s="428" t="str">
        <f>IF(ISBLANK('3. Mapping'!AB25),"",'3. Mapping'!AB25)</f>
        <v/>
      </c>
    </row>
    <row r="22" spans="1:29" s="1" customFormat="1" ht="62.25" customHeight="1" x14ac:dyDescent="0.2">
      <c r="A22" s="714" t="s">
        <v>325</v>
      </c>
      <c r="B22" s="715" t="str">
        <f>'7. Data Processing'!B27</f>
        <v>If mobile devices are used in data collection, a digital system is created by the NSO that links the enumerator to the device and to the enumeration area. The system allows for reassignment. (If the NSO does not use mobile data capture = N/A)</v>
      </c>
      <c r="C22" s="716" t="s">
        <v>1367</v>
      </c>
      <c r="D22" s="716" t="s">
        <v>1368</v>
      </c>
      <c r="E22" s="716" t="s">
        <v>336</v>
      </c>
      <c r="F22" s="717" t="s">
        <v>1218</v>
      </c>
      <c r="G22" s="590" t="str">
        <f>IF(ISBLANK('7. Data Processing'!G27),"",'7. Data Processing'!G27)</f>
        <v/>
      </c>
      <c r="H22" s="591" t="str">
        <f>IF(ISBLANK('7. Data Processing'!H27),"",'7. Data Processing'!H27)</f>
        <v/>
      </c>
      <c r="I22" s="408"/>
      <c r="J22" s="592" t="str">
        <f>IF(ISBLANK('7. Data Processing'!J27),"",'7. Data Processing'!J27)</f>
        <v/>
      </c>
      <c r="K22" s="593" t="str">
        <f>IF(ISBLANK('7. Data Processing'!K27),"",'7. Data Processing'!K27)</f>
        <v/>
      </c>
      <c r="L22" s="594" t="str">
        <f>IF(ISBLANK('7. Data Processing'!L27),"",'7. Data Processing'!L27)</f>
        <v/>
      </c>
      <c r="M22" s="422"/>
      <c r="N22" s="592" t="str">
        <f>IF(ISBLANK('7. Data Processing'!N27),"",'7. Data Processing'!N27)</f>
        <v/>
      </c>
      <c r="O22" s="593" t="str">
        <f>IF(ISBLANK('7. Data Processing'!O27),"",'7. Data Processing'!O27)</f>
        <v/>
      </c>
      <c r="P22" s="593" t="str">
        <f>IF(ISBLANK('7. Data Processing'!P27),"",'7. Data Processing'!P27)</f>
        <v/>
      </c>
      <c r="Q22" s="593" t="str">
        <f>IF(ISBLANK('7. Data Processing'!Q27),"",'7. Data Processing'!Q27)</f>
        <v/>
      </c>
      <c r="R22" s="593" t="str">
        <f>IF(ISBLANK('7. Data Processing'!R27),"",'7. Data Processing'!R27)</f>
        <v/>
      </c>
      <c r="S22" s="593" t="str">
        <f>IF(ISBLANK('7. Data Processing'!S27),"",'7. Data Processing'!S27)</f>
        <v/>
      </c>
      <c r="T22" s="593" t="str">
        <f>IF(ISBLANK('7. Data Processing'!T27),"",'7. Data Processing'!T27)</f>
        <v/>
      </c>
      <c r="U22" s="593" t="str">
        <f>IF(ISBLANK('7. Data Processing'!U27),"",'7. Data Processing'!U27)</f>
        <v/>
      </c>
      <c r="V22" s="593" t="str">
        <f>IF(ISBLANK('7. Data Processing'!V27),"",'7. Data Processing'!V27)</f>
        <v/>
      </c>
      <c r="W22" s="593" t="str">
        <f>IF(ISBLANK('7. Data Processing'!W27),"",'7. Data Processing'!W27)</f>
        <v/>
      </c>
      <c r="X22" s="593" t="str">
        <f>IF(ISBLANK('7. Data Processing'!X27),"",'7. Data Processing'!X27)</f>
        <v/>
      </c>
      <c r="Y22" s="593" t="str">
        <f>IF(ISBLANK('7. Data Processing'!Y27),"",'7. Data Processing'!Y27)</f>
        <v/>
      </c>
      <c r="Z22" s="593" t="str">
        <f>IF(ISBLANK('7. Data Processing'!Z27),"",'7. Data Processing'!Z27)</f>
        <v/>
      </c>
      <c r="AA22" s="593" t="str">
        <f>IF(ISBLANK('7. Data Processing'!AA27),"",'7. Data Processing'!AA27)</f>
        <v/>
      </c>
      <c r="AB22" s="594" t="str">
        <f>IF(ISBLANK('7. Data Processing'!AB27),"",'7. Data Processing'!AB27)</f>
        <v/>
      </c>
    </row>
    <row r="23" spans="1:29" s="1" customFormat="1" ht="63" x14ac:dyDescent="0.2">
      <c r="A23" s="718" t="s">
        <v>326</v>
      </c>
      <c r="B23" s="719" t="str">
        <f>'7. Data Processing'!B28</f>
        <v>If mobile devices are used in data collection, testing is done to simulate data transmission and load-testing (simulating the amount of data that could be downloaded to a server at one time) (If NSO does not use mobile devices = N/A)</v>
      </c>
      <c r="C23" s="720" t="s">
        <v>1222</v>
      </c>
      <c r="D23" s="720" t="s">
        <v>309</v>
      </c>
      <c r="E23" s="720" t="s">
        <v>310</v>
      </c>
      <c r="F23" s="721" t="s">
        <v>308</v>
      </c>
      <c r="G23" s="420" t="str">
        <f>IF(ISBLANK('7. Data Processing'!G28),"",'7. Data Processing'!G28)</f>
        <v/>
      </c>
      <c r="H23" s="421" t="str">
        <f>IF(ISBLANK('7. Data Processing'!H28),"",'7. Data Processing'!H28)</f>
        <v/>
      </c>
      <c r="I23" s="408"/>
      <c r="J23" s="431" t="str">
        <f>IF(ISBLANK('7. Data Processing'!J28),"",'7. Data Processing'!J28)</f>
        <v/>
      </c>
      <c r="K23" s="432" t="str">
        <f>IF(ISBLANK('7. Data Processing'!K28),"",'7. Data Processing'!K28)</f>
        <v/>
      </c>
      <c r="L23" s="433" t="str">
        <f>IF(ISBLANK('7. Data Processing'!L28),"",'7. Data Processing'!L28)</f>
        <v/>
      </c>
      <c r="M23" s="422"/>
      <c r="N23" s="429" t="str">
        <f>IF(ISBLANK('7. Data Processing'!N28),"",'7. Data Processing'!N28)</f>
        <v/>
      </c>
      <c r="O23" s="710" t="str">
        <f>IF(ISBLANK('7. Data Processing'!O28),"",'7. Data Processing'!O28)</f>
        <v/>
      </c>
      <c r="P23" s="710" t="str">
        <f>IF(ISBLANK('7. Data Processing'!P28),"",'7. Data Processing'!P28)</f>
        <v/>
      </c>
      <c r="Q23" s="710" t="str">
        <f>IF(ISBLANK('7. Data Processing'!Q28),"",'7. Data Processing'!Q28)</f>
        <v/>
      </c>
      <c r="R23" s="710" t="str">
        <f>IF(ISBLANK('7. Data Processing'!R28),"",'7. Data Processing'!R28)</f>
        <v/>
      </c>
      <c r="S23" s="710" t="str">
        <f>IF(ISBLANK('7. Data Processing'!S28),"",'7. Data Processing'!S28)</f>
        <v/>
      </c>
      <c r="T23" s="710" t="str">
        <f>IF(ISBLANK('7. Data Processing'!T28),"",'7. Data Processing'!T28)</f>
        <v/>
      </c>
      <c r="U23" s="710" t="str">
        <f>IF(ISBLANK('7. Data Processing'!U28),"",'7. Data Processing'!U28)</f>
        <v/>
      </c>
      <c r="V23" s="710" t="str">
        <f>IF(ISBLANK('7. Data Processing'!V28),"",'7. Data Processing'!V28)</f>
        <v/>
      </c>
      <c r="W23" s="710" t="str">
        <f>IF(ISBLANK('7. Data Processing'!W28),"",'7. Data Processing'!W28)</f>
        <v/>
      </c>
      <c r="X23" s="710" t="str">
        <f>IF(ISBLANK('7. Data Processing'!X28),"",'7. Data Processing'!X28)</f>
        <v/>
      </c>
      <c r="Y23" s="710" t="str">
        <f>IF(ISBLANK('7. Data Processing'!Y28),"",'7. Data Processing'!Y28)</f>
        <v/>
      </c>
      <c r="Z23" s="710" t="str">
        <f>IF(ISBLANK('7. Data Processing'!Z28),"",'7. Data Processing'!Z28)</f>
        <v/>
      </c>
      <c r="AA23" s="710" t="str">
        <f>IF(ISBLANK('7. Data Processing'!AA28),"",'7. Data Processing'!AA28)</f>
        <v/>
      </c>
      <c r="AB23" s="430" t="str">
        <f>IF(ISBLANK('7. Data Processing'!AB28),"",'7. Data Processing'!AB28)</f>
        <v/>
      </c>
    </row>
    <row r="24" spans="1:29" s="1" customFormat="1" ht="107.25" customHeight="1" x14ac:dyDescent="0.2">
      <c r="A24" s="722" t="s">
        <v>199</v>
      </c>
      <c r="B24" s="723" t="str">
        <f>'7. Data Processing'!B29</f>
        <v>A system is in place that monitors data capture rates, evaluating performance against benchmarks and directing corrective action if benchmarks are not met</v>
      </c>
      <c r="C24" s="724" t="s">
        <v>1306</v>
      </c>
      <c r="D24" s="724" t="s">
        <v>1307</v>
      </c>
      <c r="E24" s="724" t="s">
        <v>1308</v>
      </c>
      <c r="F24" s="725" t="s">
        <v>1309</v>
      </c>
      <c r="G24" s="590" t="str">
        <f>IF(ISBLANK('7. Data Processing'!G29),"",'7. Data Processing'!G29)</f>
        <v/>
      </c>
      <c r="H24" s="591" t="str">
        <f>IF(ISBLANK('7. Data Processing'!H29),"",'7. Data Processing'!H29)</f>
        <v/>
      </c>
      <c r="I24" s="408"/>
      <c r="J24" s="592" t="str">
        <f>IF(ISBLANK('7. Data Processing'!J29),"",'7. Data Processing'!J29)</f>
        <v/>
      </c>
      <c r="K24" s="593" t="str">
        <f>IF(ISBLANK('7. Data Processing'!K29),"",'7. Data Processing'!K29)</f>
        <v/>
      </c>
      <c r="L24" s="594" t="str">
        <f>IF(ISBLANK('7. Data Processing'!L29),"",'7. Data Processing'!L29)</f>
        <v/>
      </c>
      <c r="M24" s="422"/>
      <c r="N24" s="592" t="str">
        <f>IF(ISBLANK('7. Data Processing'!N29),"",'7. Data Processing'!N29)</f>
        <v/>
      </c>
      <c r="O24" s="593" t="str">
        <f>IF(ISBLANK('7. Data Processing'!O29),"",'7. Data Processing'!O29)</f>
        <v/>
      </c>
      <c r="P24" s="593" t="str">
        <f>IF(ISBLANK('7. Data Processing'!P29),"",'7. Data Processing'!P29)</f>
        <v/>
      </c>
      <c r="Q24" s="593" t="str">
        <f>IF(ISBLANK('7. Data Processing'!Q29),"",'7. Data Processing'!Q29)</f>
        <v/>
      </c>
      <c r="R24" s="593" t="str">
        <f>IF(ISBLANK('7. Data Processing'!R29),"",'7. Data Processing'!R29)</f>
        <v/>
      </c>
      <c r="S24" s="593" t="str">
        <f>IF(ISBLANK('7. Data Processing'!S29),"",'7. Data Processing'!S29)</f>
        <v/>
      </c>
      <c r="T24" s="593" t="str">
        <f>IF(ISBLANK('7. Data Processing'!T29),"",'7. Data Processing'!T29)</f>
        <v/>
      </c>
      <c r="U24" s="593" t="str">
        <f>IF(ISBLANK('7. Data Processing'!U29),"",'7. Data Processing'!U29)</f>
        <v/>
      </c>
      <c r="V24" s="593" t="str">
        <f>IF(ISBLANK('7. Data Processing'!V29),"",'7. Data Processing'!V29)</f>
        <v/>
      </c>
      <c r="W24" s="593" t="str">
        <f>IF(ISBLANK('7. Data Processing'!W29),"",'7. Data Processing'!W29)</f>
        <v/>
      </c>
      <c r="X24" s="593" t="str">
        <f>IF(ISBLANK('7. Data Processing'!X29),"",'7. Data Processing'!X29)</f>
        <v/>
      </c>
      <c r="Y24" s="593" t="str">
        <f>IF(ISBLANK('7. Data Processing'!Y29),"",'7. Data Processing'!Y29)</f>
        <v/>
      </c>
      <c r="Z24" s="593" t="str">
        <f>IF(ISBLANK('7. Data Processing'!Z29),"",'7. Data Processing'!Z29)</f>
        <v/>
      </c>
      <c r="AA24" s="593" t="str">
        <f>IF(ISBLANK('7. Data Processing'!AA29),"",'7. Data Processing'!AA29)</f>
        <v/>
      </c>
      <c r="AB24" s="594" t="str">
        <f>IF(ISBLANK('7. Data Processing'!AB29),"",'7. Data Processing'!AB29)</f>
        <v/>
      </c>
    </row>
    <row r="25" spans="1:29" s="1" customFormat="1" ht="90" thickBot="1" x14ac:dyDescent="0.25">
      <c r="A25" s="726">
        <v>7.25</v>
      </c>
      <c r="B25" s="727" t="str">
        <f>'7. Data Processing'!B30</f>
        <v>A system for verifying data capture activity is in place and the process is responsive to feedback based on verification KEYING: keying operator progress is monitored for accuracy; SCANNING: OMR and OCR accuracy are sampled, supplemental keying by operators verified for accuracy; MOBILE DATA CAPTURE: operational control system includes simultaneous data verification [Note: Answer for the most advanced data capture system in use by the NSO]</v>
      </c>
      <c r="C25" s="728" t="s">
        <v>1357</v>
      </c>
      <c r="D25" s="728" t="s">
        <v>1358</v>
      </c>
      <c r="E25" s="728" t="s">
        <v>1220</v>
      </c>
      <c r="F25" s="729" t="s">
        <v>1221</v>
      </c>
      <c r="G25" s="420" t="str">
        <f>IF(ISBLANK('7. Data Processing'!G30),"",'7. Data Processing'!G30)</f>
        <v/>
      </c>
      <c r="H25" s="421" t="str">
        <f>IF(ISBLANK('7. Data Processing'!H30),"",'7. Data Processing'!H30)</f>
        <v/>
      </c>
      <c r="I25" s="408"/>
      <c r="J25" s="431" t="str">
        <f>IF(ISBLANK('7. Data Processing'!J30),"",'7. Data Processing'!J30)</f>
        <v/>
      </c>
      <c r="K25" s="432" t="str">
        <f>IF(ISBLANK('7. Data Processing'!K30),"",'7. Data Processing'!K30)</f>
        <v/>
      </c>
      <c r="L25" s="433" t="str">
        <f>IF(ISBLANK('7. Data Processing'!L30),"",'7. Data Processing'!L30)</f>
        <v/>
      </c>
      <c r="M25" s="422"/>
      <c r="N25" s="429" t="str">
        <f>IF(ISBLANK('7. Data Processing'!N30),"",'7. Data Processing'!N30)</f>
        <v/>
      </c>
      <c r="O25" s="710" t="str">
        <f>IF(ISBLANK('7. Data Processing'!O30),"",'7. Data Processing'!O30)</f>
        <v/>
      </c>
      <c r="P25" s="710" t="str">
        <f>IF(ISBLANK('7. Data Processing'!P30),"",'7. Data Processing'!P30)</f>
        <v/>
      </c>
      <c r="Q25" s="710" t="str">
        <f>IF(ISBLANK('7. Data Processing'!Q30),"",'7. Data Processing'!Q30)</f>
        <v/>
      </c>
      <c r="R25" s="710" t="str">
        <f>IF(ISBLANK('7. Data Processing'!R30),"",'7. Data Processing'!R30)</f>
        <v/>
      </c>
      <c r="S25" s="710" t="str">
        <f>IF(ISBLANK('7. Data Processing'!S30),"",'7. Data Processing'!S30)</f>
        <v/>
      </c>
      <c r="T25" s="710" t="str">
        <f>IF(ISBLANK('7. Data Processing'!T30),"",'7. Data Processing'!T30)</f>
        <v/>
      </c>
      <c r="U25" s="710" t="str">
        <f>IF(ISBLANK('7. Data Processing'!U30),"",'7. Data Processing'!U30)</f>
        <v/>
      </c>
      <c r="V25" s="710" t="str">
        <f>IF(ISBLANK('7. Data Processing'!V30),"",'7. Data Processing'!V30)</f>
        <v/>
      </c>
      <c r="W25" s="710" t="str">
        <f>IF(ISBLANK('7. Data Processing'!W30),"",'7. Data Processing'!W30)</f>
        <v/>
      </c>
      <c r="X25" s="710" t="str">
        <f>IF(ISBLANK('7. Data Processing'!X30),"",'7. Data Processing'!X30)</f>
        <v/>
      </c>
      <c r="Y25" s="710" t="str">
        <f>IF(ISBLANK('7. Data Processing'!Y30),"",'7. Data Processing'!Y30)</f>
        <v/>
      </c>
      <c r="Z25" s="710" t="str">
        <f>IF(ISBLANK('7. Data Processing'!Z30),"",'7. Data Processing'!Z30)</f>
        <v/>
      </c>
      <c r="AA25" s="710" t="str">
        <f>IF(ISBLANK('7. Data Processing'!AA30),"",'7. Data Processing'!AA30)</f>
        <v/>
      </c>
      <c r="AB25" s="430" t="str">
        <f>IF(ISBLANK('7. Data Processing'!AB30),"",'7. Data Processing'!AB30)</f>
        <v/>
      </c>
    </row>
    <row r="26" spans="1:29" s="1" customFormat="1" ht="19.5" customHeight="1" thickBot="1" x14ac:dyDescent="0.25">
      <c r="A26" s="993" t="s">
        <v>477</v>
      </c>
      <c r="B26" s="994"/>
      <c r="C26" s="423"/>
      <c r="D26" s="423"/>
      <c r="E26" s="423"/>
      <c r="F26" s="424"/>
      <c r="G26" s="415"/>
      <c r="H26" s="416"/>
      <c r="I26" s="408"/>
      <c r="J26" s="415"/>
      <c r="K26" s="417"/>
      <c r="L26" s="416"/>
      <c r="M26" s="409"/>
      <c r="N26" s="415"/>
      <c r="O26" s="417"/>
      <c r="P26" s="417"/>
      <c r="Q26" s="417"/>
      <c r="R26" s="417"/>
      <c r="S26" s="417"/>
      <c r="T26" s="417"/>
      <c r="U26" s="417"/>
      <c r="V26" s="417"/>
      <c r="W26" s="417"/>
      <c r="X26" s="417"/>
      <c r="Y26" s="417"/>
      <c r="Z26" s="417"/>
      <c r="AA26" s="417"/>
      <c r="AB26" s="416"/>
    </row>
    <row r="27" spans="1:29" s="1" customFormat="1" ht="115.5" customHeight="1" x14ac:dyDescent="0.2">
      <c r="A27" s="706" t="s">
        <v>1227</v>
      </c>
      <c r="B27" s="707" t="s">
        <v>1514</v>
      </c>
      <c r="C27" s="587" t="s">
        <v>1233</v>
      </c>
      <c r="D27" s="587" t="s">
        <v>1232</v>
      </c>
      <c r="E27" s="587" t="s">
        <v>1333</v>
      </c>
      <c r="F27" s="588" t="s">
        <v>1228</v>
      </c>
      <c r="G27" s="590" t="str">
        <f>IF(ISBLANK('7. Data Processing'!G38),"",'7. Data Processing'!G38)</f>
        <v/>
      </c>
      <c r="H27" s="591" t="str">
        <f>IF(ISBLANK('7. Data Processing'!H38),"",'7. Data Processing'!H38)</f>
        <v/>
      </c>
      <c r="I27" s="408"/>
      <c r="J27" s="592" t="str">
        <f>IF(ISBLANK('7. Data Processing'!J38),"",'7. Data Processing'!J38)</f>
        <v/>
      </c>
      <c r="K27" s="593" t="str">
        <f>IF(ISBLANK('7. Data Processing'!K38),"",'7. Data Processing'!K38)</f>
        <v/>
      </c>
      <c r="L27" s="594" t="str">
        <f>IF(ISBLANK('7. Data Processing'!L38),"",'7. Data Processing'!L38)</f>
        <v/>
      </c>
      <c r="M27" s="422"/>
      <c r="N27" s="592" t="str">
        <f>IF(ISBLANK('7. Data Processing'!N38),"",'7. Data Processing'!N38)</f>
        <v/>
      </c>
      <c r="O27" s="593" t="str">
        <f>IF(ISBLANK('7. Data Processing'!O38),"",'7. Data Processing'!O38)</f>
        <v/>
      </c>
      <c r="P27" s="593" t="str">
        <f>IF(ISBLANK('7. Data Processing'!P38),"",'7. Data Processing'!P38)</f>
        <v/>
      </c>
      <c r="Q27" s="593" t="str">
        <f>IF(ISBLANK('7. Data Processing'!Q38),"",'7. Data Processing'!Q38)</f>
        <v/>
      </c>
      <c r="R27" s="593" t="str">
        <f>IF(ISBLANK('7. Data Processing'!R38),"",'7. Data Processing'!R38)</f>
        <v/>
      </c>
      <c r="S27" s="593" t="str">
        <f>IF(ISBLANK('7. Data Processing'!S38),"",'7. Data Processing'!S38)</f>
        <v/>
      </c>
      <c r="T27" s="593" t="str">
        <f>IF(ISBLANK('7. Data Processing'!T38),"",'7. Data Processing'!T38)</f>
        <v/>
      </c>
      <c r="U27" s="593" t="str">
        <f>IF(ISBLANK('7. Data Processing'!U38),"",'7. Data Processing'!U38)</f>
        <v/>
      </c>
      <c r="V27" s="593" t="str">
        <f>IF(ISBLANK('7. Data Processing'!V38),"",'7. Data Processing'!V38)</f>
        <v/>
      </c>
      <c r="W27" s="593" t="str">
        <f>IF(ISBLANK('7. Data Processing'!W38),"",'7. Data Processing'!W38)</f>
        <v/>
      </c>
      <c r="X27" s="593" t="str">
        <f>IF(ISBLANK('7. Data Processing'!X38),"",'7. Data Processing'!X38)</f>
        <v/>
      </c>
      <c r="Y27" s="593" t="str">
        <f>IF(ISBLANK('7. Data Processing'!Y38),"",'7. Data Processing'!Y38)</f>
        <v/>
      </c>
      <c r="Z27" s="593" t="str">
        <f>IF(ISBLANK('7. Data Processing'!Z38),"",'7. Data Processing'!Z38)</f>
        <v/>
      </c>
      <c r="AA27" s="593" t="str">
        <f>IF(ISBLANK('7. Data Processing'!AA38),"",'7. Data Processing'!AA38)</f>
        <v/>
      </c>
      <c r="AB27" s="594" t="str">
        <f>IF(ISBLANK('7. Data Processing'!AB38),"",'7. Data Processing'!AB38)</f>
        <v/>
      </c>
    </row>
    <row r="28" spans="1:29" s="1" customFormat="1" ht="92.25" customHeight="1" x14ac:dyDescent="0.2">
      <c r="A28" s="708" t="s">
        <v>1242</v>
      </c>
      <c r="B28" s="709" t="str">
        <f>'7. Data Processing'!B39</f>
        <v>An archival and retrieval system is used to manage documentation related to data processing software development and hardware procurement</v>
      </c>
      <c r="C28" s="710" t="s">
        <v>1240</v>
      </c>
      <c r="D28" s="710" t="s">
        <v>1241</v>
      </c>
      <c r="E28" s="710" t="s">
        <v>1231</v>
      </c>
      <c r="F28" s="430" t="s">
        <v>1230</v>
      </c>
      <c r="G28" s="420" t="str">
        <f>IF(ISBLANK('7. Data Processing'!G39),"",'7. Data Processing'!G39)</f>
        <v/>
      </c>
      <c r="H28" s="421" t="str">
        <f>IF(ISBLANK('7. Data Processing'!H39),"",'7. Data Processing'!H39)</f>
        <v/>
      </c>
      <c r="I28" s="408"/>
      <c r="J28" s="431" t="str">
        <f>IF(ISBLANK('7. Data Processing'!J39),"",'7. Data Processing'!J39)</f>
        <v/>
      </c>
      <c r="K28" s="432" t="str">
        <f>IF(ISBLANK('7. Data Processing'!K39),"",'7. Data Processing'!K39)</f>
        <v/>
      </c>
      <c r="L28" s="433" t="str">
        <f>IF(ISBLANK('7. Data Processing'!L39),"",'7. Data Processing'!L39)</f>
        <v/>
      </c>
      <c r="M28" s="422"/>
      <c r="N28" s="431" t="str">
        <f>IF(ISBLANK('7. Data Processing'!N39),"",'7. Data Processing'!N39)</f>
        <v/>
      </c>
      <c r="O28" s="432" t="str">
        <f>IF(ISBLANK('7. Data Processing'!O39),"",'7. Data Processing'!O39)</f>
        <v/>
      </c>
      <c r="P28" s="432" t="str">
        <f>IF(ISBLANK('7. Data Processing'!P39),"",'7. Data Processing'!P39)</f>
        <v/>
      </c>
      <c r="Q28" s="432" t="str">
        <f>IF(ISBLANK('7. Data Processing'!Q39),"",'7. Data Processing'!Q39)</f>
        <v/>
      </c>
      <c r="R28" s="432" t="str">
        <f>IF(ISBLANK('7. Data Processing'!R39),"",'7. Data Processing'!R39)</f>
        <v/>
      </c>
      <c r="S28" s="432" t="str">
        <f>IF(ISBLANK('7. Data Processing'!S39),"",'7. Data Processing'!S39)</f>
        <v/>
      </c>
      <c r="T28" s="432" t="str">
        <f>IF(ISBLANK('7. Data Processing'!T39),"",'7. Data Processing'!T39)</f>
        <v/>
      </c>
      <c r="U28" s="432" t="str">
        <f>IF(ISBLANK('7. Data Processing'!U39),"",'7. Data Processing'!U39)</f>
        <v/>
      </c>
      <c r="V28" s="432" t="str">
        <f>IF(ISBLANK('7. Data Processing'!V39),"",'7. Data Processing'!V39)</f>
        <v/>
      </c>
      <c r="W28" s="432" t="str">
        <f>IF(ISBLANK('7. Data Processing'!W39),"",'7. Data Processing'!W39)</f>
        <v/>
      </c>
      <c r="X28" s="432" t="str">
        <f>IF(ISBLANK('7. Data Processing'!X39),"",'7. Data Processing'!X39)</f>
        <v/>
      </c>
      <c r="Y28" s="432" t="str">
        <f>IF(ISBLANK('7. Data Processing'!Y39),"",'7. Data Processing'!Y39)</f>
        <v/>
      </c>
      <c r="Z28" s="432" t="str">
        <f>IF(ISBLANK('7. Data Processing'!Z39),"",'7. Data Processing'!Z39)</f>
        <v/>
      </c>
      <c r="AA28" s="432" t="str">
        <f>IF(ISBLANK('7. Data Processing'!AA39),"",'7. Data Processing'!AA39)</f>
        <v/>
      </c>
      <c r="AB28" s="433" t="str">
        <f>IF(ISBLANK('7. Data Processing'!AB39),"",'7. Data Processing'!AB39)</f>
        <v/>
      </c>
    </row>
    <row r="29" spans="1:29" s="1" customFormat="1" ht="73.5" x14ac:dyDescent="0.2">
      <c r="A29" s="706" t="s">
        <v>1243</v>
      </c>
      <c r="B29" s="707" t="str">
        <f>'7. Data Processing'!B40</f>
        <v>Change control and version management procedures are used when developing requirement and specifications for hardware and software</v>
      </c>
      <c r="C29" s="587" t="s">
        <v>1234</v>
      </c>
      <c r="D29" s="587" t="s">
        <v>1237</v>
      </c>
      <c r="E29" s="587" t="s">
        <v>1236</v>
      </c>
      <c r="F29" s="588" t="s">
        <v>1235</v>
      </c>
      <c r="G29" s="590" t="str">
        <f>IF(ISBLANK('7. Data Processing'!G40),"",'7. Data Processing'!G40)</f>
        <v/>
      </c>
      <c r="H29" s="591" t="str">
        <f>IF(ISBLANK('7. Data Processing'!H40),"",'7. Data Processing'!H40)</f>
        <v/>
      </c>
      <c r="I29" s="408"/>
      <c r="J29" s="592" t="str">
        <f>IF(ISBLANK('7. Data Processing'!J40),"",'7. Data Processing'!J40)</f>
        <v/>
      </c>
      <c r="K29" s="593" t="str">
        <f>IF(ISBLANK('7. Data Processing'!K40),"",'7. Data Processing'!K40)</f>
        <v/>
      </c>
      <c r="L29" s="594" t="str">
        <f>IF(ISBLANK('7. Data Processing'!L40),"",'7. Data Processing'!L40)</f>
        <v/>
      </c>
      <c r="M29" s="422"/>
      <c r="N29" s="592" t="str">
        <f>IF(ISBLANK('7. Data Processing'!N40),"",'7. Data Processing'!N40)</f>
        <v/>
      </c>
      <c r="O29" s="593" t="str">
        <f>IF(ISBLANK('7. Data Processing'!O40),"",'7. Data Processing'!O40)</f>
        <v/>
      </c>
      <c r="P29" s="593" t="str">
        <f>IF(ISBLANK('7. Data Processing'!P40),"",'7. Data Processing'!P40)</f>
        <v/>
      </c>
      <c r="Q29" s="593" t="str">
        <f>IF(ISBLANK('7. Data Processing'!Q40),"",'7. Data Processing'!Q40)</f>
        <v/>
      </c>
      <c r="R29" s="593" t="str">
        <f>IF(ISBLANK('7. Data Processing'!R40),"",'7. Data Processing'!R40)</f>
        <v/>
      </c>
      <c r="S29" s="593" t="str">
        <f>IF(ISBLANK('7. Data Processing'!S40),"",'7. Data Processing'!S40)</f>
        <v/>
      </c>
      <c r="T29" s="593" t="str">
        <f>IF(ISBLANK('7. Data Processing'!T40),"",'7. Data Processing'!T40)</f>
        <v/>
      </c>
      <c r="U29" s="593" t="str">
        <f>IF(ISBLANK('7. Data Processing'!U40),"",'7. Data Processing'!U40)</f>
        <v/>
      </c>
      <c r="V29" s="593" t="str">
        <f>IF(ISBLANK('7. Data Processing'!V40),"",'7. Data Processing'!V40)</f>
        <v/>
      </c>
      <c r="W29" s="593" t="str">
        <f>IF(ISBLANK('7. Data Processing'!W40),"",'7. Data Processing'!W40)</f>
        <v/>
      </c>
      <c r="X29" s="593" t="str">
        <f>IF(ISBLANK('7. Data Processing'!X40),"",'7. Data Processing'!X40)</f>
        <v/>
      </c>
      <c r="Y29" s="593" t="str">
        <f>IF(ISBLANK('7. Data Processing'!Y40),"",'7. Data Processing'!Y40)</f>
        <v/>
      </c>
      <c r="Z29" s="593" t="str">
        <f>IF(ISBLANK('7. Data Processing'!Z40),"",'7. Data Processing'!Z40)</f>
        <v/>
      </c>
      <c r="AA29" s="593" t="str">
        <f>IF(ISBLANK('7. Data Processing'!AA40),"",'7. Data Processing'!AA40)</f>
        <v/>
      </c>
      <c r="AB29" s="594" t="str">
        <f>IF(ISBLANK('7. Data Processing'!AB40),"",'7. Data Processing'!AB40)</f>
        <v/>
      </c>
    </row>
    <row r="30" spans="1:29" s="1" customFormat="1" ht="13.5" thickBot="1" x14ac:dyDescent="0.25">
      <c r="A30" s="56"/>
      <c r="B30" s="13"/>
      <c r="C30" s="14"/>
      <c r="D30" s="14"/>
      <c r="E30" s="14"/>
      <c r="F30" s="14"/>
      <c r="G30" s="14"/>
      <c r="I30" s="68"/>
      <c r="J30" s="20"/>
      <c r="K30" s="20"/>
      <c r="L30" s="20"/>
      <c r="M30" s="406"/>
      <c r="N30" s="20"/>
      <c r="O30" s="20"/>
      <c r="P30" s="20"/>
      <c r="Q30" s="20"/>
      <c r="R30" s="20"/>
      <c r="S30" s="20"/>
      <c r="T30" s="20"/>
      <c r="U30" s="20"/>
      <c r="V30" s="20"/>
      <c r="W30" s="20"/>
      <c r="X30" s="20"/>
      <c r="Y30" s="20"/>
      <c r="Z30" s="20"/>
      <c r="AA30" s="20"/>
      <c r="AB30" s="20"/>
    </row>
    <row r="31" spans="1:29" s="1" customFormat="1" ht="21.75" customHeight="1" thickBot="1" x14ac:dyDescent="0.25">
      <c r="A31" s="128"/>
      <c r="B31" s="388" t="s">
        <v>1299</v>
      </c>
      <c r="C31" s="130" t="s">
        <v>227</v>
      </c>
      <c r="D31" s="130" t="s">
        <v>227</v>
      </c>
      <c r="E31" s="131" t="s">
        <v>227</v>
      </c>
      <c r="F31" s="130" t="s">
        <v>226</v>
      </c>
      <c r="G31" s="130" t="s">
        <v>226</v>
      </c>
      <c r="H31" s="131" t="s">
        <v>226</v>
      </c>
      <c r="I31" s="68"/>
      <c r="J31" s="20"/>
      <c r="K31" s="20"/>
      <c r="L31" s="20"/>
      <c r="M31" s="406"/>
      <c r="N31" s="20"/>
      <c r="O31" s="20"/>
      <c r="P31" s="20"/>
      <c r="Q31" s="20"/>
      <c r="R31" s="20"/>
      <c r="S31" s="20"/>
      <c r="T31" s="20"/>
      <c r="U31" s="20"/>
      <c r="V31" s="20"/>
      <c r="W31" s="20"/>
      <c r="X31" s="20"/>
      <c r="Y31" s="20"/>
      <c r="Z31" s="20"/>
      <c r="AA31" s="20"/>
      <c r="AB31" s="20"/>
    </row>
    <row r="32" spans="1:29" s="1" customFormat="1" ht="18" customHeight="1" x14ac:dyDescent="0.2">
      <c r="A32" s="140"/>
      <c r="B32" s="389" t="s">
        <v>662</v>
      </c>
      <c r="C32" s="390" t="s">
        <v>224</v>
      </c>
      <c r="D32" s="391" t="s">
        <v>225</v>
      </c>
      <c r="E32" s="392" t="s">
        <v>660</v>
      </c>
      <c r="F32" s="393" t="s">
        <v>224</v>
      </c>
      <c r="G32" s="394" t="s">
        <v>225</v>
      </c>
      <c r="H32" s="395" t="s">
        <v>660</v>
      </c>
      <c r="I32" s="68"/>
      <c r="J32" s="20"/>
      <c r="K32" s="20"/>
      <c r="L32" s="20"/>
      <c r="M32" s="406"/>
      <c r="N32" s="20"/>
      <c r="O32" s="20"/>
      <c r="P32" s="20"/>
      <c r="Q32" s="20"/>
      <c r="R32" s="20"/>
      <c r="S32" s="20"/>
      <c r="T32" s="20"/>
      <c r="U32" s="20"/>
      <c r="V32" s="20"/>
      <c r="W32" s="20"/>
      <c r="X32" s="20"/>
      <c r="Y32" s="20"/>
      <c r="Z32" s="20"/>
      <c r="AA32" s="20"/>
      <c r="AB32" s="20"/>
    </row>
    <row r="33" spans="1:28" s="1" customFormat="1" ht="15" x14ac:dyDescent="0.2">
      <c r="A33" s="382"/>
      <c r="B33" s="383" t="str">
        <f>A3</f>
        <v>Human and Physical Capital</v>
      </c>
      <c r="C33" s="34">
        <f>SUM(G4:G14)</f>
        <v>0</v>
      </c>
      <c r="D33" s="34">
        <f>3*COUNT(G4:G14)</f>
        <v>0</v>
      </c>
      <c r="E33" s="35">
        <f>IF(D33=0,0,C33/D33)</f>
        <v>0</v>
      </c>
      <c r="F33" s="34">
        <f>SUM(H4:H14)</f>
        <v>0</v>
      </c>
      <c r="G33" s="34">
        <f>3*COUNT(H4:H14)</f>
        <v>0</v>
      </c>
      <c r="H33" s="35">
        <f>IF(G33=0,0,F33/G33)</f>
        <v>0</v>
      </c>
      <c r="I33" s="68"/>
      <c r="J33" s="20"/>
      <c r="K33" s="20"/>
      <c r="L33" s="20"/>
      <c r="M33" s="406"/>
      <c r="N33" s="20"/>
      <c r="O33" s="20"/>
      <c r="P33" s="20"/>
      <c r="Q33" s="20"/>
      <c r="R33" s="20"/>
      <c r="S33" s="20"/>
      <c r="T33" s="20"/>
      <c r="U33" s="20"/>
      <c r="V33" s="20"/>
      <c r="W33" s="20"/>
      <c r="X33" s="20"/>
      <c r="Y33" s="20"/>
      <c r="Z33" s="20"/>
      <c r="AA33" s="20"/>
      <c r="AB33" s="20"/>
    </row>
    <row r="34" spans="1:28" ht="15" x14ac:dyDescent="0.2">
      <c r="A34" s="384"/>
      <c r="B34" s="385" t="str">
        <f>A15</f>
        <v>Methodological Soundness and International Standards</v>
      </c>
      <c r="C34" s="34">
        <f>SUM(G16:G19)</f>
        <v>0</v>
      </c>
      <c r="D34" s="34">
        <f>3*COUNT(G16:G19)</f>
        <v>0</v>
      </c>
      <c r="E34" s="35">
        <f t="shared" ref="E34:E36" si="0">IF(D34=0,0,C34/D34)</f>
        <v>0</v>
      </c>
      <c r="F34" s="34">
        <f>SUM(H16:H19)</f>
        <v>0</v>
      </c>
      <c r="G34" s="34">
        <f>3*COUNT(H16:H19)</f>
        <v>0</v>
      </c>
      <c r="H34" s="35">
        <f>IF(G34=0,0,F34/G34)</f>
        <v>0</v>
      </c>
      <c r="I34" s="68"/>
      <c r="J34" s="20"/>
      <c r="K34" s="20"/>
      <c r="L34" s="20"/>
      <c r="M34" s="406"/>
      <c r="N34" s="20"/>
      <c r="O34" s="20"/>
      <c r="P34" s="20"/>
      <c r="Q34" s="20"/>
      <c r="R34" s="20"/>
      <c r="S34" s="20"/>
      <c r="T34" s="20"/>
      <c r="U34" s="20"/>
      <c r="V34" s="20"/>
      <c r="W34" s="20"/>
      <c r="X34" s="20"/>
      <c r="Y34" s="20"/>
      <c r="Z34" s="20"/>
      <c r="AA34" s="20"/>
      <c r="AB34" s="20"/>
    </row>
    <row r="35" spans="1:28" ht="15" x14ac:dyDescent="0.2">
      <c r="A35" s="384"/>
      <c r="B35" s="385" t="str">
        <f>A20</f>
        <v>Quality Assurance</v>
      </c>
      <c r="C35" s="34">
        <f>SUM(G21:G25)</f>
        <v>0</v>
      </c>
      <c r="D35" s="34">
        <f>3*COUNT(G21:G25)</f>
        <v>0</v>
      </c>
      <c r="E35" s="35">
        <f t="shared" si="0"/>
        <v>0</v>
      </c>
      <c r="F35" s="34">
        <f>SUM(H21:H25)</f>
        <v>0</v>
      </c>
      <c r="G35" s="34">
        <f>3*COUNT(H21:H25)</f>
        <v>0</v>
      </c>
      <c r="H35" s="35">
        <f>IF(G35=0,0,F35/G35)</f>
        <v>0</v>
      </c>
      <c r="I35" s="68"/>
      <c r="J35" s="20"/>
      <c r="K35" s="20"/>
      <c r="L35" s="20"/>
      <c r="M35" s="406"/>
      <c r="N35" s="20"/>
      <c r="O35" s="20"/>
      <c r="P35" s="20"/>
      <c r="Q35" s="20"/>
      <c r="R35" s="20"/>
      <c r="S35" s="20"/>
      <c r="T35" s="20"/>
      <c r="U35" s="20"/>
      <c r="V35" s="20"/>
      <c r="W35" s="20"/>
      <c r="X35" s="20"/>
      <c r="Y35" s="20"/>
      <c r="Z35" s="20"/>
      <c r="AA35" s="20"/>
      <c r="AB35" s="20"/>
    </row>
    <row r="36" spans="1:28" ht="15.75" thickBot="1" x14ac:dyDescent="0.25">
      <c r="A36" s="386"/>
      <c r="B36" s="387" t="str">
        <f>A26</f>
        <v>Written Procedures and Documentation</v>
      </c>
      <c r="C36" s="34">
        <f>SUM(G27:G29)</f>
        <v>0</v>
      </c>
      <c r="D36" s="34">
        <f>3*COUNT(G27:G29)</f>
        <v>0</v>
      </c>
      <c r="E36" s="35">
        <f t="shared" si="0"/>
        <v>0</v>
      </c>
      <c r="F36" s="34">
        <f>SUM(H27:H29)</f>
        <v>0</v>
      </c>
      <c r="G36" s="34">
        <f>3*COUNT(H27:H29)</f>
        <v>0</v>
      </c>
      <c r="H36" s="35">
        <f>IF(G36=0,0,F36/G36)</f>
        <v>0</v>
      </c>
      <c r="I36" s="68"/>
      <c r="J36" s="20"/>
      <c r="K36" s="20"/>
      <c r="L36" s="20"/>
      <c r="M36" s="406"/>
      <c r="N36" s="20"/>
      <c r="O36" s="20"/>
      <c r="P36" s="20"/>
      <c r="Q36" s="20"/>
      <c r="R36" s="20"/>
      <c r="S36" s="20"/>
      <c r="T36" s="20"/>
      <c r="U36" s="20"/>
      <c r="V36" s="20"/>
      <c r="W36" s="20"/>
      <c r="X36" s="20"/>
      <c r="Y36" s="20"/>
      <c r="Z36" s="20"/>
      <c r="AA36" s="20"/>
      <c r="AB36" s="20"/>
    </row>
    <row r="37" spans="1:28" ht="15.75" customHeight="1" thickBot="1" x14ac:dyDescent="0.25">
      <c r="A37" s="595"/>
      <c r="B37" s="596" t="s">
        <v>661</v>
      </c>
      <c r="C37" s="950" t="s">
        <v>230</v>
      </c>
      <c r="D37" s="950"/>
      <c r="E37" s="528" t="e">
        <f>IF(COUNT(G4:G29)=23,0.25*E33+0.25*E34+0.25*E35+0.25*E36,NA())</f>
        <v>#N/A</v>
      </c>
      <c r="F37" s="951" t="s">
        <v>229</v>
      </c>
      <c r="G37" s="950"/>
      <c r="H37" s="528" t="e">
        <f>IF(COUNT(H4:H29)=23,0.25*H33+0.25*H34+0.25*H35+0.25*H36,NA())</f>
        <v>#N/A</v>
      </c>
      <c r="I37" s="68"/>
      <c r="J37" s="20"/>
      <c r="K37" s="20"/>
      <c r="L37" s="20"/>
      <c r="M37" s="406"/>
      <c r="N37" s="20"/>
      <c r="O37" s="20"/>
      <c r="P37" s="20"/>
      <c r="Q37" s="20"/>
      <c r="R37" s="20"/>
      <c r="S37" s="20"/>
      <c r="T37" s="20"/>
      <c r="U37" s="20"/>
      <c r="V37" s="20"/>
      <c r="W37" s="20"/>
      <c r="X37" s="20"/>
      <c r="Y37" s="20"/>
      <c r="Z37" s="20"/>
      <c r="AA37" s="20"/>
      <c r="AB37" s="20"/>
    </row>
  </sheetData>
  <sheetProtection algorithmName="SHA-512" hashValue="JjFU77bhkKlBAipfOOHeWz0XuYEBoXBobSE0QgBqUmpJWlqkQgUa4klzEwkKU51PyNkYIKsMPBXuV4djMO9Hpg==" saltValue="5/MzwvEFBu7r+HnD3TgJlA==" spinCount="100000" sheet="1" selectLockedCells="1" selectUnlockedCells="1"/>
  <mergeCells count="8">
    <mergeCell ref="C37:D37"/>
    <mergeCell ref="F37:G37"/>
    <mergeCell ref="J1:L1"/>
    <mergeCell ref="A3:B3"/>
    <mergeCell ref="A15:B15"/>
    <mergeCell ref="A20:B20"/>
    <mergeCell ref="A26:B26"/>
    <mergeCell ref="A1:B2"/>
  </mergeCells>
  <dataValidations disablePrompts="1" count="4">
    <dataValidation type="whole" allowBlank="1" showInputMessage="1" showErrorMessage="1" sqref="I4 I22 I6 I12:I14 I24 G15 G20 G26 I10 M4 M6 M16 M10 M12:M14 M22 M24">
      <formula1>0</formula1>
      <formula2>3</formula2>
    </dataValidation>
    <dataValidation type="decimal" allowBlank="1" showInputMessage="1" showErrorMessage="1" errorTitle="Invalid Value" error="The only valid values are 0-3. Please enter a valid value." sqref="G21:H21 G16:H16 G7:H8 N21:AB25 N16:AB16 J28:L29 J16:L16 J5:L8 J11:L14 J21:L21 N27:AB29 O4:AB14 N5:N14">
      <formula1>0</formula1>
      <formula2>3</formula2>
    </dataValidation>
    <dataValidation type="decimal" allowBlank="1" showInputMessage="1" showErrorMessage="1" errorTitle="Invalid Value" error="The only valid values are 0-3. Please enter a valid value. " sqref="N17:AB19">
      <formula1>0</formula1>
      <formula2>3</formula2>
    </dataValidation>
    <dataValidation allowBlank="1" showInputMessage="1" showErrorMessage="1" errorTitle="Invalid Value" error="The only valid values are 0-3. Please enter a valid value." sqref="G22:H25 G10:H14 G9:L9 J10:L10 J22:L25"/>
  </dataValidations>
  <pageMargins left="0.3" right="0.3" top="1" bottom="1" header="0" footer="0.5"/>
  <pageSetup scale="93" orientation="landscape" r:id="rId1"/>
  <rowBreaks count="2" manualBreakCount="2">
    <brk id="14" max="5" man="1"/>
    <brk id="19" max="5" man="1"/>
  </rowBreaks>
  <ignoredErrors>
    <ignoredError sqref="F34:G3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33"/>
  <sheetViews>
    <sheetView topLeftCell="B1" zoomScaleNormal="100" zoomScaleSheetLayoutView="85" zoomScalePageLayoutView="85" workbookViewId="0">
      <selection activeCell="H6" sqref="H6"/>
    </sheetView>
  </sheetViews>
  <sheetFormatPr baseColWidth="10" defaultColWidth="8.85546875" defaultRowHeight="12.75" x14ac:dyDescent="0.2"/>
  <cols>
    <col min="1" max="1" width="5.42578125" customWidth="1"/>
    <col min="2" max="2" width="74.85546875" customWidth="1"/>
    <col min="3" max="3" width="12.7109375" customWidth="1"/>
    <col min="4" max="4" width="12.85546875" customWidth="1"/>
    <col min="5" max="5" width="12.7109375" customWidth="1"/>
    <col min="6" max="6" width="13" customWidth="1"/>
    <col min="7" max="8" width="12.7109375" customWidth="1"/>
  </cols>
  <sheetData>
    <row r="1" spans="1:10" ht="20.25" customHeight="1" x14ac:dyDescent="0.2">
      <c r="A1" s="98"/>
      <c r="B1" s="99"/>
      <c r="C1" s="99"/>
      <c r="D1" s="999" t="s">
        <v>227</v>
      </c>
      <c r="E1" s="999"/>
      <c r="F1" s="999" t="s">
        <v>233</v>
      </c>
      <c r="G1" s="999"/>
      <c r="H1" s="100"/>
    </row>
    <row r="2" spans="1:10" ht="30" customHeight="1" thickBot="1" x14ac:dyDescent="0.25">
      <c r="A2" s="101"/>
      <c r="B2" s="102"/>
      <c r="C2" s="103"/>
      <c r="D2" s="104" t="s">
        <v>526</v>
      </c>
      <c r="E2" s="105" t="s">
        <v>527</v>
      </c>
      <c r="F2" s="104" t="s">
        <v>526</v>
      </c>
      <c r="G2" s="105" t="s">
        <v>527</v>
      </c>
      <c r="H2" s="106"/>
    </row>
    <row r="3" spans="1:10" ht="18.75" thickBot="1" x14ac:dyDescent="0.25">
      <c r="A3" s="88"/>
      <c r="B3" s="89"/>
      <c r="C3" s="90"/>
      <c r="D3" s="91"/>
      <c r="E3" s="92"/>
      <c r="F3" s="94"/>
      <c r="G3" s="95"/>
      <c r="H3" s="96"/>
    </row>
    <row r="4" spans="1:10" ht="26.25" thickBot="1" x14ac:dyDescent="0.25">
      <c r="A4" s="93"/>
      <c r="B4" s="45" t="s">
        <v>525</v>
      </c>
      <c r="C4" s="46"/>
      <c r="D4" s="47">
        <f>E15</f>
        <v>0</v>
      </c>
      <c r="E4" s="107" t="str">
        <f>G123</f>
        <v>0%</v>
      </c>
      <c r="F4" s="47">
        <f>H15</f>
        <v>0</v>
      </c>
      <c r="G4" s="48" t="str">
        <f>H123</f>
        <v>0%</v>
      </c>
      <c r="H4" s="96"/>
      <c r="J4" s="97" t="s">
        <v>673</v>
      </c>
    </row>
    <row r="5" spans="1:10" ht="20.25" customHeight="1" thickBot="1" x14ac:dyDescent="0.25">
      <c r="A5" s="85"/>
      <c r="B5" s="86"/>
      <c r="C5" s="86"/>
      <c r="D5" s="86"/>
      <c r="E5" s="86"/>
      <c r="F5" s="86"/>
      <c r="G5" s="86"/>
      <c r="H5" s="87"/>
    </row>
    <row r="7" spans="1:10" ht="13.5" thickBot="1" x14ac:dyDescent="0.25"/>
    <row r="8" spans="1:10" ht="20.25" thickBot="1" x14ac:dyDescent="0.25">
      <c r="A8" s="128"/>
      <c r="B8" s="129" t="s">
        <v>691</v>
      </c>
      <c r="C8" s="130" t="s">
        <v>227</v>
      </c>
      <c r="D8" s="130" t="s">
        <v>227</v>
      </c>
      <c r="E8" s="131" t="s">
        <v>227</v>
      </c>
      <c r="F8" s="130" t="s">
        <v>226</v>
      </c>
      <c r="G8" s="130" t="s">
        <v>226</v>
      </c>
      <c r="H8" s="131" t="s">
        <v>226</v>
      </c>
    </row>
    <row r="9" spans="1:10" ht="18" customHeight="1" x14ac:dyDescent="0.2">
      <c r="A9" s="132"/>
      <c r="B9" s="133" t="s">
        <v>662</v>
      </c>
      <c r="C9" s="134" t="s">
        <v>224</v>
      </c>
      <c r="D9" s="135" t="s">
        <v>225</v>
      </c>
      <c r="E9" s="136" t="s">
        <v>660</v>
      </c>
      <c r="F9" s="134" t="s">
        <v>224</v>
      </c>
      <c r="G9" s="135" t="s">
        <v>225</v>
      </c>
      <c r="H9" s="136" t="s">
        <v>660</v>
      </c>
    </row>
    <row r="10" spans="1:10" ht="18" x14ac:dyDescent="0.2">
      <c r="A10" s="51"/>
      <c r="B10" s="31" t="str">
        <f>'1. Institutional Capacity'!B51</f>
        <v>Legal Environment</v>
      </c>
      <c r="C10" s="34">
        <f>'1. Institutional Capacity'!C51</f>
        <v>0</v>
      </c>
      <c r="D10" s="521">
        <f>'1. Institutional Capacity'!D51</f>
        <v>0</v>
      </c>
      <c r="E10" s="35">
        <f>'1. Institutional Capacity'!E51</f>
        <v>0</v>
      </c>
      <c r="F10" s="34">
        <f>'1. Institutional Capacity'!F51</f>
        <v>0</v>
      </c>
      <c r="G10" s="521">
        <f>'1. Institutional Capacity'!G51</f>
        <v>0</v>
      </c>
      <c r="H10" s="35">
        <f>'1. Institutional Capacity'!H51</f>
        <v>0</v>
      </c>
    </row>
    <row r="11" spans="1:10" ht="18" x14ac:dyDescent="0.2">
      <c r="A11" s="52"/>
      <c r="B11" s="32" t="str">
        <f>'1. Institutional Capacity'!B52</f>
        <v>Data Confidentiality and Protection</v>
      </c>
      <c r="C11" s="34">
        <f>'1. Institutional Capacity'!C52</f>
        <v>0</v>
      </c>
      <c r="D11" s="521">
        <f>'1. Institutional Capacity'!D52</f>
        <v>0</v>
      </c>
      <c r="E11" s="35">
        <f>'1. Institutional Capacity'!E52</f>
        <v>0</v>
      </c>
      <c r="F11" s="34">
        <f>'1. Institutional Capacity'!F52</f>
        <v>0</v>
      </c>
      <c r="G11" s="521">
        <f>'1. Institutional Capacity'!G52</f>
        <v>0</v>
      </c>
      <c r="H11" s="35">
        <f>'1. Institutional Capacity'!H52</f>
        <v>0</v>
      </c>
    </row>
    <row r="12" spans="1:10" ht="18" x14ac:dyDescent="0.2">
      <c r="A12" s="52"/>
      <c r="B12" s="32" t="str">
        <f>'1. Institutional Capacity'!B53</f>
        <v>Organizational Structure</v>
      </c>
      <c r="C12" s="34">
        <f>'1. Institutional Capacity'!C53</f>
        <v>0</v>
      </c>
      <c r="D12" s="521">
        <f>'1. Institutional Capacity'!D53</f>
        <v>0</v>
      </c>
      <c r="E12" s="35">
        <f>'1. Institutional Capacity'!E53</f>
        <v>0</v>
      </c>
      <c r="F12" s="34">
        <f>'1. Institutional Capacity'!F53</f>
        <v>0</v>
      </c>
      <c r="G12" s="521">
        <f>'1. Institutional Capacity'!G53</f>
        <v>0</v>
      </c>
      <c r="H12" s="35">
        <f>'1. Institutional Capacity'!H53</f>
        <v>0</v>
      </c>
    </row>
    <row r="13" spans="1:10" ht="18" x14ac:dyDescent="0.2">
      <c r="A13" s="52"/>
      <c r="B13" s="32" t="str">
        <f>'1. Institutional Capacity'!B54</f>
        <v>Human and Physical Capital</v>
      </c>
      <c r="C13" s="34">
        <f>'1. Institutional Capacity'!C54</f>
        <v>0</v>
      </c>
      <c r="D13" s="521">
        <f>'1. Institutional Capacity'!D54</f>
        <v>0</v>
      </c>
      <c r="E13" s="35">
        <f>'1. Institutional Capacity'!E54</f>
        <v>0</v>
      </c>
      <c r="F13" s="34">
        <f>'1. Institutional Capacity'!F54</f>
        <v>0</v>
      </c>
      <c r="G13" s="521">
        <f>'1. Institutional Capacity'!G54</f>
        <v>0</v>
      </c>
      <c r="H13" s="35">
        <f>'1. Institutional Capacity'!H54</f>
        <v>0</v>
      </c>
    </row>
    <row r="14" spans="1:10" ht="18.75" thickBot="1" x14ac:dyDescent="0.25">
      <c r="A14" s="53"/>
      <c r="B14" s="39" t="str">
        <f>'1. Institutional Capacity'!B55</f>
        <v>Stakeholder Coordination</v>
      </c>
      <c r="C14" s="34">
        <f>'1. Institutional Capacity'!C55</f>
        <v>0</v>
      </c>
      <c r="D14" s="521">
        <f>'1. Institutional Capacity'!D55</f>
        <v>0</v>
      </c>
      <c r="E14" s="35">
        <f>'1. Institutional Capacity'!E55</f>
        <v>0</v>
      </c>
      <c r="F14" s="34">
        <f>'1. Institutional Capacity'!F55</f>
        <v>0</v>
      </c>
      <c r="G14" s="521">
        <f>'1. Institutional Capacity'!G55</f>
        <v>0</v>
      </c>
      <c r="H14" s="35">
        <f>'1. Institutional Capacity'!H55</f>
        <v>0</v>
      </c>
    </row>
    <row r="15" spans="1:10" ht="18.75" customHeight="1" thickBot="1" x14ac:dyDescent="0.25">
      <c r="A15" s="54"/>
      <c r="B15" s="40" t="s">
        <v>661</v>
      </c>
      <c r="C15" s="931" t="s">
        <v>230</v>
      </c>
      <c r="D15" s="931"/>
      <c r="E15" s="41">
        <f>'1. Institutional Capacity'!E56</f>
        <v>0</v>
      </c>
      <c r="F15" s="930" t="s">
        <v>229</v>
      </c>
      <c r="G15" s="931"/>
      <c r="H15" s="41">
        <f>'1. Institutional Capacity'!H56</f>
        <v>0</v>
      </c>
    </row>
    <row r="17" spans="1:8" ht="13.5" thickBot="1" x14ac:dyDescent="0.25"/>
    <row r="18" spans="1:8" ht="20.25" thickBot="1" x14ac:dyDescent="0.25">
      <c r="A18" s="128"/>
      <c r="B18" s="129" t="s">
        <v>478</v>
      </c>
      <c r="C18" s="130" t="s">
        <v>227</v>
      </c>
      <c r="D18" s="130" t="s">
        <v>227</v>
      </c>
      <c r="E18" s="131" t="s">
        <v>227</v>
      </c>
      <c r="F18" s="130" t="s">
        <v>226</v>
      </c>
      <c r="G18" s="130" t="s">
        <v>226</v>
      </c>
      <c r="H18" s="131" t="s">
        <v>226</v>
      </c>
    </row>
    <row r="19" spans="1:8" ht="18" x14ac:dyDescent="0.2">
      <c r="A19" s="140"/>
      <c r="B19" s="141" t="s">
        <v>662</v>
      </c>
      <c r="C19" s="134" t="s">
        <v>224</v>
      </c>
      <c r="D19" s="135" t="s">
        <v>225</v>
      </c>
      <c r="E19" s="136" t="s">
        <v>660</v>
      </c>
      <c r="F19" s="134" t="s">
        <v>224</v>
      </c>
      <c r="G19" s="135" t="s">
        <v>225</v>
      </c>
      <c r="H19" s="136" t="s">
        <v>660</v>
      </c>
    </row>
    <row r="20" spans="1:8" ht="18" x14ac:dyDescent="0.2">
      <c r="A20" s="57"/>
      <c r="B20" s="31" t="str">
        <f>'2. Census and Survey P&amp;M'!B32</f>
        <v>Human and Physical Capital</v>
      </c>
      <c r="C20" s="34">
        <f>'2. Census and Survey P&amp;M'!C32</f>
        <v>0</v>
      </c>
      <c r="D20" s="521">
        <f>'2. Census and Survey P&amp;M'!D32</f>
        <v>0</v>
      </c>
      <c r="E20" s="35">
        <f>'2. Census and Survey P&amp;M'!E32</f>
        <v>0</v>
      </c>
      <c r="F20" s="34">
        <f>'2. Census and Survey P&amp;M'!F32</f>
        <v>0</v>
      </c>
      <c r="G20" s="521">
        <f>'2. Census and Survey P&amp;M'!G32</f>
        <v>0</v>
      </c>
      <c r="H20" s="35">
        <f>'2. Census and Survey P&amp;M'!H32</f>
        <v>0</v>
      </c>
    </row>
    <row r="21" spans="1:8" ht="18" customHeight="1" x14ac:dyDescent="0.2">
      <c r="A21" s="58"/>
      <c r="B21" s="32" t="str">
        <f>'2. Census and Survey P&amp;M'!B33</f>
        <v>Methodological Soundness and International Standards</v>
      </c>
      <c r="C21" s="34">
        <f>'2. Census and Survey P&amp;M'!C33</f>
        <v>0</v>
      </c>
      <c r="D21" s="521">
        <f>'2. Census and Survey P&amp;M'!D33</f>
        <v>0</v>
      </c>
      <c r="E21" s="35">
        <f>'2. Census and Survey P&amp;M'!E33</f>
        <v>0</v>
      </c>
      <c r="F21" s="34">
        <f>'2. Census and Survey P&amp;M'!F33</f>
        <v>0</v>
      </c>
      <c r="G21" s="521">
        <f>'2. Census and Survey P&amp;M'!G33</f>
        <v>0</v>
      </c>
      <c r="H21" s="35">
        <f>'2. Census and Survey P&amp;M'!H33</f>
        <v>0</v>
      </c>
    </row>
    <row r="22" spans="1:8" ht="18" x14ac:dyDescent="0.2">
      <c r="A22" s="58"/>
      <c r="B22" s="32" t="str">
        <f>'2. Census and Survey P&amp;M'!B34</f>
        <v>Quality Assurance</v>
      </c>
      <c r="C22" s="34">
        <f>'2. Census and Survey P&amp;M'!C34</f>
        <v>0</v>
      </c>
      <c r="D22" s="521">
        <f>'2. Census and Survey P&amp;M'!D34</f>
        <v>0</v>
      </c>
      <c r="E22" s="35">
        <f>'2. Census and Survey P&amp;M'!E34</f>
        <v>0</v>
      </c>
      <c r="F22" s="34">
        <f>'2. Census and Survey P&amp;M'!F34</f>
        <v>0</v>
      </c>
      <c r="G22" s="521">
        <f>'2. Census and Survey P&amp;M'!G34</f>
        <v>0</v>
      </c>
      <c r="H22" s="35">
        <f>'2. Census and Survey P&amp;M'!H34</f>
        <v>0</v>
      </c>
    </row>
    <row r="23" spans="1:8" ht="18.75" thickBot="1" x14ac:dyDescent="0.25">
      <c r="A23" s="59"/>
      <c r="B23" s="39" t="str">
        <f>'2. Census and Survey P&amp;M'!B35</f>
        <v>Written Procedures and Documentation</v>
      </c>
      <c r="C23" s="34">
        <f>'2. Census and Survey P&amp;M'!C35</f>
        <v>0</v>
      </c>
      <c r="D23" s="521">
        <f>'2. Census and Survey P&amp;M'!D35</f>
        <v>0</v>
      </c>
      <c r="E23" s="35">
        <f>'2. Census and Survey P&amp;M'!E35</f>
        <v>0</v>
      </c>
      <c r="F23" s="34">
        <f>'2. Census and Survey P&amp;M'!F35</f>
        <v>0</v>
      </c>
      <c r="G23" s="521">
        <f>'2. Census and Survey P&amp;M'!G35</f>
        <v>0</v>
      </c>
      <c r="H23" s="35">
        <f>'2. Census and Survey P&amp;M'!H35</f>
        <v>0</v>
      </c>
    </row>
    <row r="24" spans="1:8" ht="18.75" customHeight="1" thickBot="1" x14ac:dyDescent="0.25">
      <c r="A24" s="532"/>
      <c r="B24" s="559" t="s">
        <v>661</v>
      </c>
      <c r="C24" s="950" t="s">
        <v>230</v>
      </c>
      <c r="D24" s="950"/>
      <c r="E24" s="528">
        <f>'2. Census and Survey P&amp;M'!E36</f>
        <v>0</v>
      </c>
      <c r="F24" s="951" t="s">
        <v>229</v>
      </c>
      <c r="G24" s="950"/>
      <c r="H24" s="528">
        <f>'2. Census and Survey P&amp;M'!H36</f>
        <v>0</v>
      </c>
    </row>
    <row r="26" spans="1:8" ht="13.5" thickBot="1" x14ac:dyDescent="0.25"/>
    <row r="27" spans="1:8" ht="20.25" thickBot="1" x14ac:dyDescent="0.25">
      <c r="A27" s="128"/>
      <c r="B27" s="129" t="str">
        <f>'3. Mapping'!B32</f>
        <v>3. Mapping</v>
      </c>
      <c r="C27" s="130" t="str">
        <f>'3. Mapping'!C32</f>
        <v>Group</v>
      </c>
      <c r="D27" s="130" t="str">
        <f>'3. Mapping'!D32</f>
        <v>Group</v>
      </c>
      <c r="E27" s="131" t="str">
        <f>'3. Mapping'!E32</f>
        <v>Group</v>
      </c>
      <c r="F27" s="130" t="str">
        <f>'3. Mapping'!F32</f>
        <v>Ind</v>
      </c>
      <c r="G27" s="130" t="str">
        <f>'3. Mapping'!G32</f>
        <v>Ind</v>
      </c>
      <c r="H27" s="131" t="str">
        <f>'3. Mapping'!H32</f>
        <v>Ind</v>
      </c>
    </row>
    <row r="28" spans="1:8" ht="21" customHeight="1" x14ac:dyDescent="0.2">
      <c r="A28" s="140"/>
      <c r="B28" s="141" t="str">
        <f>'3. Mapping'!B33</f>
        <v>Summary of Results</v>
      </c>
      <c r="C28" s="134" t="str">
        <f>'3. Mapping'!C33</f>
        <v>Total Sc.</v>
      </c>
      <c r="D28" s="135" t="str">
        <f>'3. Mapping'!D33</f>
        <v>Max</v>
      </c>
      <c r="E28" s="136" t="str">
        <f>'3. Mapping'!E33</f>
        <v>%</v>
      </c>
      <c r="F28" s="134" t="str">
        <f>'3. Mapping'!F33</f>
        <v>Total Sc.</v>
      </c>
      <c r="G28" s="135" t="str">
        <f>'3. Mapping'!G33</f>
        <v>Max</v>
      </c>
      <c r="H28" s="136" t="str">
        <f>'3. Mapping'!H33</f>
        <v>%</v>
      </c>
    </row>
    <row r="29" spans="1:8" ht="18" x14ac:dyDescent="0.2">
      <c r="A29" s="57"/>
      <c r="B29" s="31" t="str">
        <f>'3. Mapping'!B34</f>
        <v>Human and Physical Capital</v>
      </c>
      <c r="C29" s="34">
        <f>'3. Mapping'!C34</f>
        <v>0</v>
      </c>
      <c r="D29" s="521">
        <f>'3. Mapping'!D34</f>
        <v>0</v>
      </c>
      <c r="E29" s="35">
        <f>'3. Mapping'!E34</f>
        <v>0</v>
      </c>
      <c r="F29" s="34">
        <f>'3. Mapping'!F34</f>
        <v>0</v>
      </c>
      <c r="G29" s="521">
        <f>'3. Mapping'!G34</f>
        <v>0</v>
      </c>
      <c r="H29" s="35">
        <f>'3. Mapping'!H34</f>
        <v>0</v>
      </c>
    </row>
    <row r="30" spans="1:8" ht="18" customHeight="1" x14ac:dyDescent="0.2">
      <c r="A30" s="58"/>
      <c r="B30" s="32" t="str">
        <f>'3. Mapping'!B35</f>
        <v>Methodological Soundness and International Standards</v>
      </c>
      <c r="C30" s="34">
        <f>'3. Mapping'!C35</f>
        <v>0</v>
      </c>
      <c r="D30" s="521">
        <f>'3. Mapping'!D35</f>
        <v>0</v>
      </c>
      <c r="E30" s="35">
        <f>'3. Mapping'!E35</f>
        <v>0</v>
      </c>
      <c r="F30" s="34">
        <f>'3. Mapping'!F35</f>
        <v>0</v>
      </c>
      <c r="G30" s="521">
        <f>'3. Mapping'!G35</f>
        <v>0</v>
      </c>
      <c r="H30" s="35">
        <f>'3. Mapping'!H35</f>
        <v>0</v>
      </c>
    </row>
    <row r="31" spans="1:8" ht="18" x14ac:dyDescent="0.2">
      <c r="A31" s="58"/>
      <c r="B31" s="32" t="str">
        <f>'3. Mapping'!B36</f>
        <v>Quality Assurance</v>
      </c>
      <c r="C31" s="34">
        <f>'3. Mapping'!C36</f>
        <v>0</v>
      </c>
      <c r="D31" s="521">
        <f>'3. Mapping'!D36</f>
        <v>0</v>
      </c>
      <c r="E31" s="35">
        <f>'3. Mapping'!E36</f>
        <v>0</v>
      </c>
      <c r="F31" s="34">
        <f>'3. Mapping'!F36</f>
        <v>0</v>
      </c>
      <c r="G31" s="521">
        <f>'3. Mapping'!G36</f>
        <v>0</v>
      </c>
      <c r="H31" s="35">
        <f>'3. Mapping'!H36</f>
        <v>0</v>
      </c>
    </row>
    <row r="32" spans="1:8" ht="18.75" thickBot="1" x14ac:dyDescent="0.25">
      <c r="A32" s="59"/>
      <c r="B32" s="39" t="str">
        <f>'3. Mapping'!B37</f>
        <v>Written Procedures and Documentation</v>
      </c>
      <c r="C32" s="34">
        <f>'3. Mapping'!C37</f>
        <v>0</v>
      </c>
      <c r="D32" s="521">
        <f>'3. Mapping'!D37</f>
        <v>0</v>
      </c>
      <c r="E32" s="35">
        <f>'3. Mapping'!E37</f>
        <v>0</v>
      </c>
      <c r="F32" s="34">
        <f>'3. Mapping'!F37</f>
        <v>0</v>
      </c>
      <c r="G32" s="521">
        <f>'3. Mapping'!G37</f>
        <v>0</v>
      </c>
      <c r="H32" s="35">
        <f>'3. Mapping'!H37</f>
        <v>0</v>
      </c>
    </row>
    <row r="33" spans="1:8" ht="18.75" customHeight="1" thickBot="1" x14ac:dyDescent="0.25">
      <c r="A33" s="532"/>
      <c r="B33" s="559" t="s">
        <v>661</v>
      </c>
      <c r="C33" s="950" t="s">
        <v>230</v>
      </c>
      <c r="D33" s="950"/>
      <c r="E33" s="528">
        <f>'3. Mapping'!E38</f>
        <v>0</v>
      </c>
      <c r="F33" s="951" t="s">
        <v>229</v>
      </c>
      <c r="G33" s="950"/>
      <c r="H33" s="528">
        <f>'3. Mapping'!H38</f>
        <v>0</v>
      </c>
    </row>
    <row r="35" spans="1:8" ht="13.5" thickBot="1" x14ac:dyDescent="0.25"/>
    <row r="36" spans="1:8" ht="20.25" thickBot="1" x14ac:dyDescent="0.25">
      <c r="A36" s="128"/>
      <c r="B36" s="129" t="s">
        <v>693</v>
      </c>
      <c r="C36" s="130" t="s">
        <v>227</v>
      </c>
      <c r="D36" s="130" t="s">
        <v>227</v>
      </c>
      <c r="E36" s="131" t="s">
        <v>227</v>
      </c>
      <c r="F36" s="130" t="s">
        <v>226</v>
      </c>
      <c r="G36" s="130" t="s">
        <v>226</v>
      </c>
      <c r="H36" s="131" t="s">
        <v>226</v>
      </c>
    </row>
    <row r="37" spans="1:8" ht="18" x14ac:dyDescent="0.2">
      <c r="A37" s="140"/>
      <c r="B37" s="141" t="s">
        <v>662</v>
      </c>
      <c r="C37" s="134" t="s">
        <v>224</v>
      </c>
      <c r="D37" s="135" t="s">
        <v>225</v>
      </c>
      <c r="E37" s="136" t="s">
        <v>660</v>
      </c>
      <c r="F37" s="134" t="s">
        <v>224</v>
      </c>
      <c r="G37" s="135" t="s">
        <v>225</v>
      </c>
      <c r="H37" s="136" t="s">
        <v>660</v>
      </c>
    </row>
    <row r="38" spans="1:8" ht="18" x14ac:dyDescent="0.2">
      <c r="A38" s="57"/>
      <c r="B38" s="31" t="str">
        <f>'4. Sampling'!B21</f>
        <v>Human and Physical Capital</v>
      </c>
      <c r="C38" s="34">
        <f>'4. Sampling'!C21</f>
        <v>0</v>
      </c>
      <c r="D38" s="521">
        <f>'4. Sampling'!D21</f>
        <v>0</v>
      </c>
      <c r="E38" s="35">
        <f>'4. Sampling'!E21</f>
        <v>0</v>
      </c>
      <c r="F38" s="34">
        <f>'4. Sampling'!F21</f>
        <v>0</v>
      </c>
      <c r="G38" s="521">
        <f>'4. Sampling'!G21</f>
        <v>0</v>
      </c>
      <c r="H38" s="35">
        <f>'4. Sampling'!H21</f>
        <v>0</v>
      </c>
    </row>
    <row r="39" spans="1:8" ht="19.5" customHeight="1" x14ac:dyDescent="0.2">
      <c r="A39" s="58"/>
      <c r="B39" s="32" t="str">
        <f>'4. Sampling'!B22</f>
        <v>Methodological Soundness and International Standards</v>
      </c>
      <c r="C39" s="34">
        <f>'4. Sampling'!C22</f>
        <v>0</v>
      </c>
      <c r="D39" s="521">
        <f>'4. Sampling'!D22</f>
        <v>0</v>
      </c>
      <c r="E39" s="35">
        <f>'4. Sampling'!E22</f>
        <v>0</v>
      </c>
      <c r="F39" s="34">
        <f>'4. Sampling'!F22</f>
        <v>0</v>
      </c>
      <c r="G39" s="521">
        <f>'4. Sampling'!G22</f>
        <v>0</v>
      </c>
      <c r="H39" s="35">
        <f>'4. Sampling'!H22</f>
        <v>0</v>
      </c>
    </row>
    <row r="40" spans="1:8" ht="18" x14ac:dyDescent="0.2">
      <c r="A40" s="58"/>
      <c r="B40" s="32" t="str">
        <f>'4. Sampling'!B23</f>
        <v>Quality Assurance</v>
      </c>
      <c r="C40" s="34">
        <f>'4. Sampling'!C23</f>
        <v>0</v>
      </c>
      <c r="D40" s="521">
        <f>'4. Sampling'!D23</f>
        <v>0</v>
      </c>
      <c r="E40" s="35">
        <f>'4. Sampling'!E23</f>
        <v>0</v>
      </c>
      <c r="F40" s="34">
        <f>'4. Sampling'!F23</f>
        <v>0</v>
      </c>
      <c r="G40" s="521">
        <f>'4. Sampling'!G23</f>
        <v>0</v>
      </c>
      <c r="H40" s="35">
        <f>'4. Sampling'!H23</f>
        <v>0</v>
      </c>
    </row>
    <row r="41" spans="1:8" ht="18.75" thickBot="1" x14ac:dyDescent="0.25">
      <c r="A41" s="59"/>
      <c r="B41" s="39" t="str">
        <f>'4. Sampling'!B24</f>
        <v>Written Procedures and Documentation</v>
      </c>
      <c r="C41" s="34">
        <f>'4. Sampling'!C24</f>
        <v>0</v>
      </c>
      <c r="D41" s="521">
        <f>'4. Sampling'!D24</f>
        <v>0</v>
      </c>
      <c r="E41" s="35">
        <f>'4. Sampling'!E24</f>
        <v>0</v>
      </c>
      <c r="F41" s="34">
        <f>'4. Sampling'!F24</f>
        <v>0</v>
      </c>
      <c r="G41" s="521">
        <f>'4. Sampling'!G24</f>
        <v>0</v>
      </c>
      <c r="H41" s="35">
        <f>'4. Sampling'!H24</f>
        <v>0</v>
      </c>
    </row>
    <row r="42" spans="1:8" ht="18.75" customHeight="1" thickBot="1" x14ac:dyDescent="0.25">
      <c r="A42" s="532"/>
      <c r="B42" s="559" t="s">
        <v>661</v>
      </c>
      <c r="C42" s="950" t="s">
        <v>230</v>
      </c>
      <c r="D42" s="950"/>
      <c r="E42" s="528">
        <f>'4. Sampling'!E25</f>
        <v>0</v>
      </c>
      <c r="F42" s="951" t="s">
        <v>229</v>
      </c>
      <c r="G42" s="950"/>
      <c r="H42" s="528">
        <f>'4. Sampling'!H25</f>
        <v>0</v>
      </c>
    </row>
    <row r="44" spans="1:8" ht="13.5" thickBot="1" x14ac:dyDescent="0.25"/>
    <row r="45" spans="1:8" ht="20.25" thickBot="1" x14ac:dyDescent="0.25">
      <c r="A45" s="128"/>
      <c r="B45" s="129" t="s">
        <v>195</v>
      </c>
      <c r="C45" s="130" t="s">
        <v>227</v>
      </c>
      <c r="D45" s="130" t="s">
        <v>227</v>
      </c>
      <c r="E45" s="131" t="s">
        <v>227</v>
      </c>
      <c r="F45" s="130" t="s">
        <v>226</v>
      </c>
      <c r="G45" s="130" t="s">
        <v>226</v>
      </c>
      <c r="H45" s="131" t="s">
        <v>226</v>
      </c>
    </row>
    <row r="46" spans="1:8" ht="18" x14ac:dyDescent="0.2">
      <c r="A46" s="140"/>
      <c r="B46" s="141" t="s">
        <v>662</v>
      </c>
      <c r="C46" s="134" t="s">
        <v>224</v>
      </c>
      <c r="D46" s="135" t="s">
        <v>225</v>
      </c>
      <c r="E46" s="136" t="s">
        <v>660</v>
      </c>
      <c r="F46" s="134" t="s">
        <v>224</v>
      </c>
      <c r="G46" s="135" t="s">
        <v>225</v>
      </c>
      <c r="H46" s="136" t="s">
        <v>660</v>
      </c>
    </row>
    <row r="47" spans="1:8" ht="18" x14ac:dyDescent="0.2">
      <c r="A47" s="57"/>
      <c r="B47" s="31" t="str">
        <f>'5. Quest. Content and Testing'!B26</f>
        <v>Human and Physical Capital</v>
      </c>
      <c r="C47" s="34">
        <f>'5. Quest. Content and Testing'!C26</f>
        <v>0</v>
      </c>
      <c r="D47" s="521">
        <f>'5. Quest. Content and Testing'!D26</f>
        <v>0</v>
      </c>
      <c r="E47" s="35">
        <f>'5. Quest. Content and Testing'!E26</f>
        <v>0</v>
      </c>
      <c r="F47" s="34">
        <f>'5. Quest. Content and Testing'!F26</f>
        <v>0</v>
      </c>
      <c r="G47" s="521">
        <f>'5. Quest. Content and Testing'!G26</f>
        <v>0</v>
      </c>
      <c r="H47" s="35">
        <f>'5. Quest. Content and Testing'!H26</f>
        <v>0</v>
      </c>
    </row>
    <row r="48" spans="1:8" ht="18" customHeight="1" x14ac:dyDescent="0.2">
      <c r="A48" s="58"/>
      <c r="B48" s="32" t="str">
        <f>'5. Quest. Content and Testing'!B27</f>
        <v>Methodological Soundness and International Standards</v>
      </c>
      <c r="C48" s="34">
        <f>'5. Quest. Content and Testing'!C27</f>
        <v>0</v>
      </c>
      <c r="D48" s="521">
        <f>'5. Quest. Content and Testing'!D27</f>
        <v>0</v>
      </c>
      <c r="E48" s="35">
        <f>'5. Quest. Content and Testing'!E27</f>
        <v>0</v>
      </c>
      <c r="F48" s="34">
        <f>'5. Quest. Content and Testing'!F27</f>
        <v>0</v>
      </c>
      <c r="G48" s="521">
        <f>'5. Quest. Content and Testing'!G27</f>
        <v>0</v>
      </c>
      <c r="H48" s="35">
        <f>'5. Quest. Content and Testing'!H27</f>
        <v>0</v>
      </c>
    </row>
    <row r="49" spans="1:8" ht="18" x14ac:dyDescent="0.2">
      <c r="A49" s="58"/>
      <c r="B49" s="32" t="str">
        <f>'5. Quest. Content and Testing'!B28</f>
        <v xml:space="preserve">Quality Assurance </v>
      </c>
      <c r="C49" s="34">
        <f>'5. Quest. Content and Testing'!C28</f>
        <v>0</v>
      </c>
      <c r="D49" s="521">
        <f>'5. Quest. Content and Testing'!D28</f>
        <v>0</v>
      </c>
      <c r="E49" s="35">
        <f>'5. Quest. Content and Testing'!E28</f>
        <v>0</v>
      </c>
      <c r="F49" s="34">
        <f>'5. Quest. Content and Testing'!F28</f>
        <v>0</v>
      </c>
      <c r="G49" s="521">
        <f>'5. Quest. Content and Testing'!G28</f>
        <v>0</v>
      </c>
      <c r="H49" s="35">
        <f>'5. Quest. Content and Testing'!H28</f>
        <v>0</v>
      </c>
    </row>
    <row r="50" spans="1:8" ht="18.75" thickBot="1" x14ac:dyDescent="0.25">
      <c r="A50" s="59"/>
      <c r="B50" s="39" t="str">
        <f>'5. Quest. Content and Testing'!B29</f>
        <v>Written Procedures and Documentation</v>
      </c>
      <c r="C50" s="34">
        <f>'5. Quest. Content and Testing'!C29</f>
        <v>0</v>
      </c>
      <c r="D50" s="521">
        <f>'5. Quest. Content and Testing'!D29</f>
        <v>0</v>
      </c>
      <c r="E50" s="35">
        <f>'5. Quest. Content and Testing'!E29</f>
        <v>0</v>
      </c>
      <c r="F50" s="34">
        <f>'5. Quest. Content and Testing'!F29</f>
        <v>0</v>
      </c>
      <c r="G50" s="521">
        <f>'5. Quest. Content and Testing'!G29</f>
        <v>0</v>
      </c>
      <c r="H50" s="35">
        <f>'5. Quest. Content and Testing'!H29</f>
        <v>0</v>
      </c>
    </row>
    <row r="51" spans="1:8" ht="18.75" customHeight="1" thickBot="1" x14ac:dyDescent="0.25">
      <c r="A51" s="532"/>
      <c r="B51" s="559" t="s">
        <v>661</v>
      </c>
      <c r="C51" s="950" t="s">
        <v>230</v>
      </c>
      <c r="D51" s="950"/>
      <c r="E51" s="528">
        <f>'5. Quest. Content and Testing'!E30</f>
        <v>0</v>
      </c>
      <c r="F51" s="951" t="s">
        <v>229</v>
      </c>
      <c r="G51" s="950"/>
      <c r="H51" s="528">
        <f>'5. Quest. Content and Testing'!H30</f>
        <v>0</v>
      </c>
    </row>
    <row r="53" spans="1:8" ht="13.5" thickBot="1" x14ac:dyDescent="0.25"/>
    <row r="54" spans="1:8" ht="20.25" thickBot="1" x14ac:dyDescent="0.25">
      <c r="A54" s="128"/>
      <c r="B54" s="129" t="s">
        <v>694</v>
      </c>
      <c r="C54" s="130" t="s">
        <v>227</v>
      </c>
      <c r="D54" s="130" t="s">
        <v>227</v>
      </c>
      <c r="E54" s="131" t="s">
        <v>227</v>
      </c>
      <c r="F54" s="130" t="s">
        <v>226</v>
      </c>
      <c r="G54" s="130" t="s">
        <v>226</v>
      </c>
      <c r="H54" s="131" t="s">
        <v>226</v>
      </c>
    </row>
    <row r="55" spans="1:8" ht="18" x14ac:dyDescent="0.2">
      <c r="A55" s="140"/>
      <c r="B55" s="141" t="s">
        <v>662</v>
      </c>
      <c r="C55" s="134" t="s">
        <v>224</v>
      </c>
      <c r="D55" s="135" t="s">
        <v>225</v>
      </c>
      <c r="E55" s="136" t="s">
        <v>660</v>
      </c>
      <c r="F55" s="134" t="s">
        <v>224</v>
      </c>
      <c r="G55" s="135" t="s">
        <v>225</v>
      </c>
      <c r="H55" s="136" t="s">
        <v>660</v>
      </c>
    </row>
    <row r="56" spans="1:8" ht="18" x14ac:dyDescent="0.2">
      <c r="A56" s="57"/>
      <c r="B56" s="31" t="str">
        <f>'6. Field Operations'!B26</f>
        <v>Human and Physical Capital</v>
      </c>
      <c r="C56" s="34">
        <f>'6. Field Operations'!C26</f>
        <v>0</v>
      </c>
      <c r="D56" s="521">
        <f>'6. Field Operations'!D26</f>
        <v>0</v>
      </c>
      <c r="E56" s="35">
        <f>'6. Field Operations'!E26</f>
        <v>0</v>
      </c>
      <c r="F56" s="34">
        <f>'6. Field Operations'!F26</f>
        <v>0</v>
      </c>
      <c r="G56" s="521">
        <f>'6. Field Operations'!G26</f>
        <v>0</v>
      </c>
      <c r="H56" s="35">
        <f>'6. Field Operations'!H26</f>
        <v>0</v>
      </c>
    </row>
    <row r="57" spans="1:8" ht="18" customHeight="1" x14ac:dyDescent="0.2">
      <c r="A57" s="58"/>
      <c r="B57" s="32" t="str">
        <f>'6. Field Operations'!B27</f>
        <v>Methodological Soundness and International Standards</v>
      </c>
      <c r="C57" s="34">
        <f>'6. Field Operations'!C27</f>
        <v>0</v>
      </c>
      <c r="D57" s="521">
        <f>'6. Field Operations'!D27</f>
        <v>0</v>
      </c>
      <c r="E57" s="35">
        <f>'6. Field Operations'!E27</f>
        <v>0</v>
      </c>
      <c r="F57" s="34">
        <f>'6. Field Operations'!F27</f>
        <v>0</v>
      </c>
      <c r="G57" s="521">
        <f>'6. Field Operations'!G27</f>
        <v>0</v>
      </c>
      <c r="H57" s="35">
        <f>'6. Field Operations'!H27</f>
        <v>0</v>
      </c>
    </row>
    <row r="58" spans="1:8" ht="18" x14ac:dyDescent="0.2">
      <c r="A58" s="58"/>
      <c r="B58" s="32" t="str">
        <f>'6. Field Operations'!B28</f>
        <v xml:space="preserve">Quality Assurance </v>
      </c>
      <c r="C58" s="34">
        <f>'6. Field Operations'!C28</f>
        <v>0</v>
      </c>
      <c r="D58" s="521">
        <f>'6. Field Operations'!D28</f>
        <v>0</v>
      </c>
      <c r="E58" s="35">
        <f>'6. Field Operations'!E28</f>
        <v>0</v>
      </c>
      <c r="F58" s="34">
        <f>'6. Field Operations'!F28</f>
        <v>0</v>
      </c>
      <c r="G58" s="521">
        <f>'6. Field Operations'!G28</f>
        <v>0</v>
      </c>
      <c r="H58" s="35">
        <f>'6. Field Operations'!H28</f>
        <v>0</v>
      </c>
    </row>
    <row r="59" spans="1:8" ht="18.75" thickBot="1" x14ac:dyDescent="0.25">
      <c r="A59" s="59"/>
      <c r="B59" s="39" t="str">
        <f>'6. Field Operations'!B29</f>
        <v>Written Procedures and Documentation</v>
      </c>
      <c r="C59" s="34">
        <f>'6. Field Operations'!C29</f>
        <v>0</v>
      </c>
      <c r="D59" s="521">
        <f>'6. Field Operations'!D29</f>
        <v>0</v>
      </c>
      <c r="E59" s="35">
        <f>'6. Field Operations'!E29</f>
        <v>0</v>
      </c>
      <c r="F59" s="34">
        <f>'6. Field Operations'!F29</f>
        <v>0</v>
      </c>
      <c r="G59" s="521">
        <f>'6. Field Operations'!G29</f>
        <v>0</v>
      </c>
      <c r="H59" s="35">
        <f>'6. Field Operations'!H29</f>
        <v>0</v>
      </c>
    </row>
    <row r="60" spans="1:8" ht="18.75" customHeight="1" thickBot="1" x14ac:dyDescent="0.25">
      <c r="A60" s="532"/>
      <c r="B60" s="559" t="s">
        <v>661</v>
      </c>
      <c r="C60" s="950" t="s">
        <v>230</v>
      </c>
      <c r="D60" s="950"/>
      <c r="E60" s="528">
        <f>'6. Field Operations'!E30</f>
        <v>0</v>
      </c>
      <c r="F60" s="951" t="s">
        <v>229</v>
      </c>
      <c r="G60" s="950"/>
      <c r="H60" s="528">
        <f>'6. Field Operations'!H30</f>
        <v>0</v>
      </c>
    </row>
    <row r="62" spans="1:8" ht="13.5" thickBot="1" x14ac:dyDescent="0.25"/>
    <row r="63" spans="1:8" ht="20.25" thickBot="1" x14ac:dyDescent="0.25">
      <c r="A63" s="128"/>
      <c r="B63" s="129" t="s">
        <v>695</v>
      </c>
      <c r="C63" s="130" t="s">
        <v>227</v>
      </c>
      <c r="D63" s="130" t="s">
        <v>227</v>
      </c>
      <c r="E63" s="131" t="s">
        <v>227</v>
      </c>
      <c r="F63" s="130" t="s">
        <v>226</v>
      </c>
      <c r="G63" s="130" t="s">
        <v>226</v>
      </c>
      <c r="H63" s="131" t="s">
        <v>226</v>
      </c>
    </row>
    <row r="64" spans="1:8" ht="18" x14ac:dyDescent="0.2">
      <c r="A64" s="140"/>
      <c r="B64" s="141" t="s">
        <v>662</v>
      </c>
      <c r="C64" s="134" t="s">
        <v>224</v>
      </c>
      <c r="D64" s="135" t="s">
        <v>225</v>
      </c>
      <c r="E64" s="136" t="s">
        <v>660</v>
      </c>
      <c r="F64" s="134" t="s">
        <v>224</v>
      </c>
      <c r="G64" s="135" t="s">
        <v>225</v>
      </c>
      <c r="H64" s="136" t="s">
        <v>660</v>
      </c>
    </row>
    <row r="65" spans="1:8" ht="18" x14ac:dyDescent="0.2">
      <c r="A65" s="57"/>
      <c r="B65" s="31" t="str">
        <f>'7. Data Processing'!B44</f>
        <v>Human and Physical Capital</v>
      </c>
      <c r="C65" s="34">
        <f>'7. Data Processing'!C44</f>
        <v>0</v>
      </c>
      <c r="D65" s="521">
        <f>'7. Data Processing'!D44</f>
        <v>0</v>
      </c>
      <c r="E65" s="35">
        <f>'7. Data Processing'!E44</f>
        <v>0</v>
      </c>
      <c r="F65" s="34">
        <f>'7. Data Processing'!F44</f>
        <v>0</v>
      </c>
      <c r="G65" s="521">
        <f>'7. Data Processing'!G44</f>
        <v>0</v>
      </c>
      <c r="H65" s="35">
        <f>'7. Data Processing'!H44</f>
        <v>0</v>
      </c>
    </row>
    <row r="66" spans="1:8" ht="18" customHeight="1" x14ac:dyDescent="0.2">
      <c r="A66" s="58"/>
      <c r="B66" s="32" t="str">
        <f>'7. Data Processing'!B45</f>
        <v>Methodological Soundness and International Standards</v>
      </c>
      <c r="C66" s="34">
        <f>'7. Data Processing'!C45</f>
        <v>0</v>
      </c>
      <c r="D66" s="521">
        <f>'7. Data Processing'!D45</f>
        <v>0</v>
      </c>
      <c r="E66" s="35">
        <f>'7. Data Processing'!E45</f>
        <v>0</v>
      </c>
      <c r="F66" s="34">
        <f>'7. Data Processing'!F45</f>
        <v>0</v>
      </c>
      <c r="G66" s="521">
        <f>'7. Data Processing'!G45</f>
        <v>0</v>
      </c>
      <c r="H66" s="35">
        <f>'7. Data Processing'!H45</f>
        <v>0</v>
      </c>
    </row>
    <row r="67" spans="1:8" ht="18" x14ac:dyDescent="0.2">
      <c r="A67" s="58"/>
      <c r="B67" s="32" t="str">
        <f>'7. Data Processing'!B46</f>
        <v>Quality Assurance</v>
      </c>
      <c r="C67" s="34">
        <f>'7. Data Processing'!C46</f>
        <v>0</v>
      </c>
      <c r="D67" s="521">
        <f>'7. Data Processing'!D46</f>
        <v>0</v>
      </c>
      <c r="E67" s="35">
        <f>'7. Data Processing'!E46</f>
        <v>0</v>
      </c>
      <c r="F67" s="34">
        <f>'7. Data Processing'!F46</f>
        <v>0</v>
      </c>
      <c r="G67" s="521">
        <f>'7. Data Processing'!G46</f>
        <v>0</v>
      </c>
      <c r="H67" s="35">
        <f>'7. Data Processing'!H46</f>
        <v>0</v>
      </c>
    </row>
    <row r="68" spans="1:8" ht="18.75" thickBot="1" x14ac:dyDescent="0.25">
      <c r="A68" s="59"/>
      <c r="B68" s="39" t="str">
        <f>'7. Data Processing'!B47</f>
        <v>Written Procedures and Documentation</v>
      </c>
      <c r="C68" s="34">
        <f>'7. Data Processing'!C47</f>
        <v>0</v>
      </c>
      <c r="D68" s="521">
        <f>'7. Data Processing'!D47</f>
        <v>0</v>
      </c>
      <c r="E68" s="35">
        <f>'7. Data Processing'!E47</f>
        <v>0</v>
      </c>
      <c r="F68" s="34">
        <f>'7. Data Processing'!F47</f>
        <v>0</v>
      </c>
      <c r="G68" s="521">
        <f>'7. Data Processing'!G47</f>
        <v>0</v>
      </c>
      <c r="H68" s="35">
        <f>'7. Data Processing'!H47</f>
        <v>0</v>
      </c>
    </row>
    <row r="69" spans="1:8" ht="18.75" customHeight="1" thickBot="1" x14ac:dyDescent="0.25">
      <c r="A69" s="532"/>
      <c r="B69" s="559" t="s">
        <v>661</v>
      </c>
      <c r="C69" s="950" t="s">
        <v>230</v>
      </c>
      <c r="D69" s="950"/>
      <c r="E69" s="528">
        <f>'7. Data Processing'!E48</f>
        <v>0</v>
      </c>
      <c r="F69" s="951" t="s">
        <v>229</v>
      </c>
      <c r="G69" s="950"/>
      <c r="H69" s="528">
        <f>'7. Data Processing'!H48</f>
        <v>0</v>
      </c>
    </row>
    <row r="71" spans="1:8" ht="13.5" thickBot="1" x14ac:dyDescent="0.25"/>
    <row r="72" spans="1:8" ht="20.25" thickBot="1" x14ac:dyDescent="0.25">
      <c r="A72" s="128"/>
      <c r="B72" s="129" t="s">
        <v>696</v>
      </c>
      <c r="C72" s="130" t="s">
        <v>227</v>
      </c>
      <c r="D72" s="130" t="s">
        <v>227</v>
      </c>
      <c r="E72" s="131" t="s">
        <v>227</v>
      </c>
      <c r="F72" s="130" t="s">
        <v>226</v>
      </c>
      <c r="G72" s="130" t="s">
        <v>226</v>
      </c>
      <c r="H72" s="131" t="s">
        <v>226</v>
      </c>
    </row>
    <row r="73" spans="1:8" ht="17.25" customHeight="1" x14ac:dyDescent="0.2">
      <c r="A73" s="140"/>
      <c r="B73" s="141" t="s">
        <v>662</v>
      </c>
      <c r="C73" s="134" t="s">
        <v>224</v>
      </c>
      <c r="D73" s="135" t="s">
        <v>225</v>
      </c>
      <c r="E73" s="136" t="s">
        <v>660</v>
      </c>
      <c r="F73" s="134" t="s">
        <v>224</v>
      </c>
      <c r="G73" s="135" t="s">
        <v>225</v>
      </c>
      <c r="H73" s="136" t="s">
        <v>660</v>
      </c>
    </row>
    <row r="74" spans="1:8" ht="18" x14ac:dyDescent="0.2">
      <c r="A74" s="57"/>
      <c r="B74" s="31" t="str">
        <f>'8. Data Analysis and Evaluation'!B33</f>
        <v>Human and Physical Capital</v>
      </c>
      <c r="C74" s="34">
        <f>'8. Data Analysis and Evaluation'!C33</f>
        <v>0</v>
      </c>
      <c r="D74" s="521">
        <f>'8. Data Analysis and Evaluation'!D33</f>
        <v>0</v>
      </c>
      <c r="E74" s="35">
        <f>'8. Data Analysis and Evaluation'!E33</f>
        <v>0</v>
      </c>
      <c r="F74" s="34">
        <f>'8. Data Analysis and Evaluation'!F33</f>
        <v>0</v>
      </c>
      <c r="G74" s="521">
        <f>'8. Data Analysis and Evaluation'!G33</f>
        <v>0</v>
      </c>
      <c r="H74" s="35">
        <f>'8. Data Analysis and Evaluation'!H33</f>
        <v>0</v>
      </c>
    </row>
    <row r="75" spans="1:8" ht="18" customHeight="1" x14ac:dyDescent="0.2">
      <c r="A75" s="58"/>
      <c r="B75" s="32" t="str">
        <f>'8. Data Analysis and Evaluation'!B34</f>
        <v>Methodological Soundness and International Standards</v>
      </c>
      <c r="C75" s="34">
        <f>'8. Data Analysis and Evaluation'!C34</f>
        <v>0</v>
      </c>
      <c r="D75" s="521">
        <f>'8. Data Analysis and Evaluation'!D34</f>
        <v>0</v>
      </c>
      <c r="E75" s="35">
        <f>'8. Data Analysis and Evaluation'!E34</f>
        <v>0</v>
      </c>
      <c r="F75" s="34">
        <f>'8. Data Analysis and Evaluation'!F34</f>
        <v>0</v>
      </c>
      <c r="G75" s="521">
        <f>'8. Data Analysis and Evaluation'!G34</f>
        <v>0</v>
      </c>
      <c r="H75" s="35">
        <f>'8. Data Analysis and Evaluation'!H34</f>
        <v>0</v>
      </c>
    </row>
    <row r="76" spans="1:8" ht="18" x14ac:dyDescent="0.2">
      <c r="A76" s="58"/>
      <c r="B76" s="32" t="str">
        <f>'8. Data Analysis and Evaluation'!B35</f>
        <v>Quality Assurance</v>
      </c>
      <c r="C76" s="34">
        <f>'8. Data Analysis and Evaluation'!C35</f>
        <v>0</v>
      </c>
      <c r="D76" s="521">
        <f>'8. Data Analysis and Evaluation'!D35</f>
        <v>0</v>
      </c>
      <c r="E76" s="35">
        <f>'8. Data Analysis and Evaluation'!E35</f>
        <v>0</v>
      </c>
      <c r="F76" s="34">
        <f>'8. Data Analysis and Evaluation'!F35</f>
        <v>0</v>
      </c>
      <c r="G76" s="521">
        <f>'8. Data Analysis and Evaluation'!G35</f>
        <v>0</v>
      </c>
      <c r="H76" s="35">
        <f>'8. Data Analysis and Evaluation'!H35</f>
        <v>0</v>
      </c>
    </row>
    <row r="77" spans="1:8" ht="18.75" thickBot="1" x14ac:dyDescent="0.25">
      <c r="A77" s="59"/>
      <c r="B77" s="39" t="str">
        <f>'8. Data Analysis and Evaluation'!B36</f>
        <v>Written Procedures and Documentation</v>
      </c>
      <c r="C77" s="34">
        <f>'8. Data Analysis and Evaluation'!C36</f>
        <v>0</v>
      </c>
      <c r="D77" s="521">
        <f>'8. Data Analysis and Evaluation'!D36</f>
        <v>0</v>
      </c>
      <c r="E77" s="35">
        <f>'8. Data Analysis and Evaluation'!E36</f>
        <v>0</v>
      </c>
      <c r="F77" s="34">
        <f>'8. Data Analysis and Evaluation'!F36</f>
        <v>0</v>
      </c>
      <c r="G77" s="521">
        <f>'8. Data Analysis and Evaluation'!G36</f>
        <v>0</v>
      </c>
      <c r="H77" s="35">
        <f>'8. Data Analysis and Evaluation'!H36</f>
        <v>0</v>
      </c>
    </row>
    <row r="78" spans="1:8" ht="18.75" customHeight="1" thickBot="1" x14ac:dyDescent="0.25">
      <c r="A78" s="532"/>
      <c r="B78" s="559" t="s">
        <v>661</v>
      </c>
      <c r="C78" s="950" t="s">
        <v>230</v>
      </c>
      <c r="D78" s="950"/>
      <c r="E78" s="528">
        <f>'8. Data Analysis and Evaluation'!E37</f>
        <v>0</v>
      </c>
      <c r="F78" s="951" t="s">
        <v>229</v>
      </c>
      <c r="G78" s="950"/>
      <c r="H78" s="528">
        <f>'8. Data Analysis and Evaluation'!H37</f>
        <v>0</v>
      </c>
    </row>
    <row r="80" spans="1:8" ht="13.5" thickBot="1" x14ac:dyDescent="0.25"/>
    <row r="81" spans="1:8" ht="20.25" thickBot="1" x14ac:dyDescent="0.25">
      <c r="A81" s="128"/>
      <c r="B81" s="129" t="s">
        <v>697</v>
      </c>
      <c r="C81" s="130" t="s">
        <v>227</v>
      </c>
      <c r="D81" s="130" t="s">
        <v>227</v>
      </c>
      <c r="E81" s="131" t="s">
        <v>227</v>
      </c>
      <c r="F81" s="130" t="s">
        <v>226</v>
      </c>
      <c r="G81" s="130" t="s">
        <v>226</v>
      </c>
      <c r="H81" s="131" t="s">
        <v>226</v>
      </c>
    </row>
    <row r="82" spans="1:8" ht="17.25" customHeight="1" x14ac:dyDescent="0.2">
      <c r="A82" s="140"/>
      <c r="B82" s="141" t="s">
        <v>662</v>
      </c>
      <c r="C82" s="134" t="s">
        <v>224</v>
      </c>
      <c r="D82" s="135" t="s">
        <v>225</v>
      </c>
      <c r="E82" s="136" t="s">
        <v>660</v>
      </c>
      <c r="F82" s="134" t="s">
        <v>224</v>
      </c>
      <c r="G82" s="135" t="s">
        <v>225</v>
      </c>
      <c r="H82" s="136" t="s">
        <v>660</v>
      </c>
    </row>
    <row r="83" spans="1:8" ht="18" x14ac:dyDescent="0.2">
      <c r="A83" s="57"/>
      <c r="B83" s="31" t="str">
        <f>'9. Data Dissemination'!B39</f>
        <v>Human and Physical Capital</v>
      </c>
      <c r="C83" s="34">
        <f>'9. Data Dissemination'!C39</f>
        <v>0</v>
      </c>
      <c r="D83" s="521">
        <f>'9. Data Dissemination'!D39</f>
        <v>0</v>
      </c>
      <c r="E83" s="35">
        <f>'9. Data Dissemination'!E39</f>
        <v>0</v>
      </c>
      <c r="F83" s="34">
        <f>'9. Data Dissemination'!F39</f>
        <v>0</v>
      </c>
      <c r="G83" s="521">
        <f>'9. Data Dissemination'!G39</f>
        <v>0</v>
      </c>
      <c r="H83" s="35">
        <f>'9. Data Dissemination'!H39</f>
        <v>0</v>
      </c>
    </row>
    <row r="84" spans="1:8" ht="18" customHeight="1" x14ac:dyDescent="0.2">
      <c r="A84" s="58"/>
      <c r="B84" s="32" t="str">
        <f>'9. Data Dissemination'!B40</f>
        <v>Methodological Soundness and International Standards</v>
      </c>
      <c r="C84" s="34">
        <f>'9. Data Dissemination'!C40</f>
        <v>0</v>
      </c>
      <c r="D84" s="521">
        <f>'9. Data Dissemination'!D40</f>
        <v>0</v>
      </c>
      <c r="E84" s="35">
        <f>'9. Data Dissemination'!E40</f>
        <v>0</v>
      </c>
      <c r="F84" s="34">
        <f>'9. Data Dissemination'!F40</f>
        <v>0</v>
      </c>
      <c r="G84" s="521">
        <f>'9. Data Dissemination'!G40</f>
        <v>0</v>
      </c>
      <c r="H84" s="35">
        <f>'9. Data Dissemination'!H40</f>
        <v>0</v>
      </c>
    </row>
    <row r="85" spans="1:8" ht="18" x14ac:dyDescent="0.2">
      <c r="A85" s="58"/>
      <c r="B85" s="32" t="str">
        <f>'9. Data Dissemination'!B41</f>
        <v xml:space="preserve">Quality Assurance </v>
      </c>
      <c r="C85" s="34">
        <f>'9. Data Dissemination'!C41</f>
        <v>0</v>
      </c>
      <c r="D85" s="521">
        <f>'9. Data Dissemination'!D41</f>
        <v>0</v>
      </c>
      <c r="E85" s="35">
        <f>'9. Data Dissemination'!E41</f>
        <v>0</v>
      </c>
      <c r="F85" s="34">
        <f>'9. Data Dissemination'!F41</f>
        <v>0</v>
      </c>
      <c r="G85" s="521">
        <f>'9. Data Dissemination'!G41</f>
        <v>0</v>
      </c>
      <c r="H85" s="35">
        <f>'9. Data Dissemination'!H41</f>
        <v>0</v>
      </c>
    </row>
    <row r="86" spans="1:8" ht="18.75" thickBot="1" x14ac:dyDescent="0.25">
      <c r="A86" s="59"/>
      <c r="B86" s="39" t="str">
        <f>'9. Data Dissemination'!B42</f>
        <v>Written Procedures and Documentation</v>
      </c>
      <c r="C86" s="34">
        <f>'9. Data Dissemination'!C42</f>
        <v>0</v>
      </c>
      <c r="D86" s="521">
        <f>'9. Data Dissemination'!D42</f>
        <v>0</v>
      </c>
      <c r="E86" s="35">
        <f>'9. Data Dissemination'!E42</f>
        <v>0</v>
      </c>
      <c r="F86" s="34">
        <f>'9. Data Dissemination'!F42</f>
        <v>0</v>
      </c>
      <c r="G86" s="521">
        <f>'9. Data Dissemination'!G42</f>
        <v>0</v>
      </c>
      <c r="H86" s="35">
        <f>'9. Data Dissemination'!H42</f>
        <v>0</v>
      </c>
    </row>
    <row r="87" spans="1:8" ht="18.75" customHeight="1" thickBot="1" x14ac:dyDescent="0.25">
      <c r="A87" s="532"/>
      <c r="B87" s="559" t="s">
        <v>661</v>
      </c>
      <c r="C87" s="950" t="s">
        <v>230</v>
      </c>
      <c r="D87" s="950"/>
      <c r="E87" s="528">
        <f>'9. Data Dissemination'!E43</f>
        <v>0</v>
      </c>
      <c r="F87" s="951" t="s">
        <v>229</v>
      </c>
      <c r="G87" s="950"/>
      <c r="H87" s="528">
        <f>'9. Data Dissemination'!H43</f>
        <v>0</v>
      </c>
    </row>
    <row r="89" spans="1:8" ht="13.5" thickBot="1" x14ac:dyDescent="0.25"/>
    <row r="90" spans="1:8" ht="20.25" thickBot="1" x14ac:dyDescent="0.25">
      <c r="A90" s="128"/>
      <c r="B90" s="129" t="s">
        <v>1273</v>
      </c>
      <c r="C90" s="130" t="s">
        <v>227</v>
      </c>
      <c r="D90" s="130" t="s">
        <v>227</v>
      </c>
      <c r="E90" s="131" t="s">
        <v>227</v>
      </c>
      <c r="F90" s="130" t="s">
        <v>226</v>
      </c>
      <c r="G90" s="130" t="s">
        <v>226</v>
      </c>
      <c r="H90" s="131" t="s">
        <v>226</v>
      </c>
    </row>
    <row r="91" spans="1:8" ht="18" x14ac:dyDescent="0.2">
      <c r="A91" s="140"/>
      <c r="B91" s="141" t="s">
        <v>662</v>
      </c>
      <c r="C91" s="134" t="s">
        <v>224</v>
      </c>
      <c r="D91" s="135" t="s">
        <v>225</v>
      </c>
      <c r="E91" s="136" t="s">
        <v>660</v>
      </c>
      <c r="F91" s="134" t="s">
        <v>224</v>
      </c>
      <c r="G91" s="135" t="s">
        <v>225</v>
      </c>
      <c r="H91" s="136" t="s">
        <v>660</v>
      </c>
    </row>
    <row r="92" spans="1:8" ht="18" x14ac:dyDescent="0.2">
      <c r="A92" s="57"/>
      <c r="B92" s="32" t="str">
        <f>'10. Publicity'!B32</f>
        <v>Human and Physical Capital</v>
      </c>
      <c r="C92" s="34">
        <f>'10. Publicity'!C32</f>
        <v>0</v>
      </c>
      <c r="D92" s="34">
        <f>'10. Publicity'!D32</f>
        <v>0</v>
      </c>
      <c r="E92" s="628">
        <f>'10. Publicity'!E32</f>
        <v>0</v>
      </c>
      <c r="F92" s="34">
        <f>'10. Publicity'!F32</f>
        <v>0</v>
      </c>
      <c r="G92" s="34">
        <f>'10. Publicity'!G32</f>
        <v>0</v>
      </c>
      <c r="H92" s="628">
        <f>'10. Publicity'!H32</f>
        <v>0</v>
      </c>
    </row>
    <row r="93" spans="1:8" ht="36" x14ac:dyDescent="0.2">
      <c r="A93" s="58"/>
      <c r="B93" s="32" t="str">
        <f>'10. Publicity'!B33</f>
        <v>Methodological Soundness and International Standards</v>
      </c>
      <c r="C93" s="34">
        <f>'10. Publicity'!C33</f>
        <v>0</v>
      </c>
      <c r="D93" s="34">
        <f>'10. Publicity'!D33</f>
        <v>0</v>
      </c>
      <c r="E93" s="628">
        <f>'10. Publicity'!E33</f>
        <v>0</v>
      </c>
      <c r="F93" s="34">
        <f>'10. Publicity'!F33</f>
        <v>0</v>
      </c>
      <c r="G93" s="34">
        <f>'10. Publicity'!G33</f>
        <v>0</v>
      </c>
      <c r="H93" s="628">
        <f>'10. Publicity'!H33</f>
        <v>0</v>
      </c>
    </row>
    <row r="94" spans="1:8" ht="18" x14ac:dyDescent="0.2">
      <c r="A94" s="58"/>
      <c r="B94" s="32" t="str">
        <f>'10. Publicity'!B34</f>
        <v>Quality Assurance</v>
      </c>
      <c r="C94" s="34">
        <f>'10. Publicity'!C34</f>
        <v>0</v>
      </c>
      <c r="D94" s="34">
        <f>'10. Publicity'!D34</f>
        <v>0</v>
      </c>
      <c r="E94" s="628">
        <f>'10. Publicity'!E34</f>
        <v>0</v>
      </c>
      <c r="F94" s="34">
        <f>'10. Publicity'!F34</f>
        <v>0</v>
      </c>
      <c r="G94" s="34">
        <f>'10. Publicity'!G34</f>
        <v>0</v>
      </c>
      <c r="H94" s="628">
        <f>'10. Publicity'!H34</f>
        <v>0</v>
      </c>
    </row>
    <row r="95" spans="1:8" ht="18.75" thickBot="1" x14ac:dyDescent="0.25">
      <c r="A95" s="59"/>
      <c r="B95" s="39" t="str">
        <f>'10. Publicity'!B35</f>
        <v>Written Procedures and Documentation</v>
      </c>
      <c r="C95" s="34">
        <f>'10. Publicity'!C35</f>
        <v>0</v>
      </c>
      <c r="D95" s="34">
        <f>'10. Publicity'!D35</f>
        <v>0</v>
      </c>
      <c r="E95" s="628">
        <f>'10. Publicity'!E35</f>
        <v>0</v>
      </c>
      <c r="F95" s="34">
        <f>'10. Publicity'!F35</f>
        <v>0</v>
      </c>
      <c r="G95" s="34">
        <f>'10. Publicity'!G35</f>
        <v>0</v>
      </c>
      <c r="H95" s="628">
        <f>'10. Publicity'!H35</f>
        <v>0</v>
      </c>
    </row>
    <row r="96" spans="1:8" ht="18.75" thickBot="1" x14ac:dyDescent="0.25">
      <c r="A96" s="532"/>
      <c r="B96" s="559" t="s">
        <v>661</v>
      </c>
      <c r="C96" s="950" t="s">
        <v>230</v>
      </c>
      <c r="D96" s="950"/>
      <c r="E96" s="528">
        <f>'10. Publicity'!E36</f>
        <v>0</v>
      </c>
      <c r="F96" s="951" t="s">
        <v>229</v>
      </c>
      <c r="G96" s="950"/>
      <c r="H96" s="528">
        <f>'10. Publicity'!H36</f>
        <v>0</v>
      </c>
    </row>
    <row r="98" spans="1:8" ht="13.5" thickBot="1" x14ac:dyDescent="0.25"/>
    <row r="99" spans="1:8" ht="20.25" thickBot="1" x14ac:dyDescent="0.25">
      <c r="A99" s="128"/>
      <c r="B99" s="129" t="s">
        <v>1300</v>
      </c>
      <c r="C99" s="130" t="s">
        <v>227</v>
      </c>
      <c r="D99" s="130" t="s">
        <v>227</v>
      </c>
      <c r="E99" s="131" t="s">
        <v>227</v>
      </c>
      <c r="F99" s="130" t="s">
        <v>226</v>
      </c>
      <c r="G99" s="130" t="s">
        <v>226</v>
      </c>
      <c r="H99" s="131" t="s">
        <v>226</v>
      </c>
    </row>
    <row r="100" spans="1:8" ht="18" x14ac:dyDescent="0.2">
      <c r="A100" s="140"/>
      <c r="B100" s="141" t="s">
        <v>662</v>
      </c>
      <c r="C100" s="134" t="s">
        <v>224</v>
      </c>
      <c r="D100" s="135" t="s">
        <v>225</v>
      </c>
      <c r="E100" s="136" t="s">
        <v>660</v>
      </c>
      <c r="F100" s="134" t="s">
        <v>224</v>
      </c>
      <c r="G100" s="135" t="s">
        <v>225</v>
      </c>
      <c r="H100" s="136" t="s">
        <v>660</v>
      </c>
    </row>
    <row r="101" spans="1:8" ht="18" x14ac:dyDescent="0.2">
      <c r="A101" s="57"/>
      <c r="B101" s="31" t="s">
        <v>504</v>
      </c>
      <c r="C101" s="34">
        <f>'11. Mobile Data Capture'!C33</f>
        <v>0</v>
      </c>
      <c r="D101" s="34">
        <f>'11. Mobile Data Capture'!D33</f>
        <v>0</v>
      </c>
      <c r="E101" s="628">
        <f>IF(E105=0,0,'11. Mobile Data Capture'!E33)</f>
        <v>0</v>
      </c>
      <c r="F101" s="34">
        <f>'11. Mobile Data Capture'!F33</f>
        <v>0</v>
      </c>
      <c r="G101" s="34">
        <f>'11. Mobile Data Capture'!G33</f>
        <v>0</v>
      </c>
      <c r="H101" s="628">
        <f>IF($H$105=0,0,'11. Mobile Data Capture'!H33)</f>
        <v>0</v>
      </c>
    </row>
    <row r="102" spans="1:8" ht="36" x14ac:dyDescent="0.2">
      <c r="A102" s="58"/>
      <c r="B102" s="32" t="s">
        <v>476</v>
      </c>
      <c r="C102" s="34">
        <f>'11. Mobile Data Capture'!C34</f>
        <v>0</v>
      </c>
      <c r="D102" s="34">
        <f>'11. Mobile Data Capture'!D34</f>
        <v>0</v>
      </c>
      <c r="E102" s="628">
        <f>IF(E105=0,0,'11. Mobile Data Capture'!E34)</f>
        <v>0</v>
      </c>
      <c r="F102" s="34">
        <f>'11. Mobile Data Capture'!F34</f>
        <v>0</v>
      </c>
      <c r="G102" s="34">
        <f>'11. Mobile Data Capture'!G34</f>
        <v>0</v>
      </c>
      <c r="H102" s="628">
        <f>IF($H$105=0,0,'11. Mobile Data Capture'!H34)</f>
        <v>0</v>
      </c>
    </row>
    <row r="103" spans="1:8" ht="18" x14ac:dyDescent="0.2">
      <c r="A103" s="58"/>
      <c r="B103" s="32" t="s">
        <v>751</v>
      </c>
      <c r="C103" s="34">
        <f>'11. Mobile Data Capture'!C35</f>
        <v>0</v>
      </c>
      <c r="D103" s="34">
        <f>'11. Mobile Data Capture'!D35</f>
        <v>0</v>
      </c>
      <c r="E103" s="628">
        <f>IF(E105=0,0,'11. Mobile Data Capture'!E35)</f>
        <v>0</v>
      </c>
      <c r="F103" s="34">
        <f>'11. Mobile Data Capture'!F35</f>
        <v>0</v>
      </c>
      <c r="G103" s="34">
        <f>'11. Mobile Data Capture'!G35</f>
        <v>0</v>
      </c>
      <c r="H103" s="628">
        <f>IF($H$105=0,0,'11. Mobile Data Capture'!H35)</f>
        <v>0</v>
      </c>
    </row>
    <row r="104" spans="1:8" ht="18.75" thickBot="1" x14ac:dyDescent="0.25">
      <c r="A104" s="59"/>
      <c r="B104" s="39" t="s">
        <v>477</v>
      </c>
      <c r="C104" s="34">
        <f>'11. Mobile Data Capture'!C36</f>
        <v>0</v>
      </c>
      <c r="D104" s="34">
        <f>'11. Mobile Data Capture'!D36</f>
        <v>0</v>
      </c>
      <c r="E104" s="628">
        <f>IF(E105=0,0,'11. Mobile Data Capture'!E36)</f>
        <v>0</v>
      </c>
      <c r="F104" s="34">
        <f>'11. Mobile Data Capture'!F36</f>
        <v>0</v>
      </c>
      <c r="G104" s="34">
        <f>'11. Mobile Data Capture'!G36</f>
        <v>0</v>
      </c>
      <c r="H104" s="628">
        <f>IF($H$105=0,0,'11. Mobile Data Capture'!H36)</f>
        <v>0</v>
      </c>
    </row>
    <row r="105" spans="1:8" ht="18.75" thickBot="1" x14ac:dyDescent="0.25">
      <c r="A105" s="532"/>
      <c r="B105" s="559" t="s">
        <v>661</v>
      </c>
      <c r="C105" s="950" t="s">
        <v>230</v>
      </c>
      <c r="D105" s="950"/>
      <c r="E105" s="528">
        <f>IF(ISNA('11. Mobile Data Capture'!E37),0,'11. Mobile Data Capture'!E37)</f>
        <v>0</v>
      </c>
      <c r="F105" s="951" t="s">
        <v>229</v>
      </c>
      <c r="G105" s="950"/>
      <c r="H105" s="528">
        <f>IF(ISNA('11. Mobile Data Capture'!H37),0,'11. Mobile Data Capture'!H37)</f>
        <v>0</v>
      </c>
    </row>
    <row r="106" spans="1:8" ht="9.75" customHeight="1" x14ac:dyDescent="0.2"/>
    <row r="107" spans="1:8" ht="13.5" thickBot="1" x14ac:dyDescent="0.25"/>
    <row r="108" spans="1:8" s="210" customFormat="1" ht="20.25" thickBot="1" x14ac:dyDescent="0.25">
      <c r="A108" s="243"/>
      <c r="B108" s="244" t="s">
        <v>109</v>
      </c>
      <c r="C108" s="130" t="s">
        <v>227</v>
      </c>
      <c r="D108" s="130" t="s">
        <v>227</v>
      </c>
      <c r="E108" s="131" t="s">
        <v>227</v>
      </c>
      <c r="F108" s="130" t="s">
        <v>226</v>
      </c>
      <c r="G108" s="130" t="s">
        <v>226</v>
      </c>
      <c r="H108" s="131" t="s">
        <v>226</v>
      </c>
    </row>
    <row r="109" spans="1:8" s="247" customFormat="1" ht="19.5" customHeight="1" x14ac:dyDescent="0.2">
      <c r="A109" s="245"/>
      <c r="B109" s="246" t="s">
        <v>662</v>
      </c>
      <c r="C109" s="134" t="s">
        <v>224</v>
      </c>
      <c r="D109" s="135" t="s">
        <v>225</v>
      </c>
      <c r="E109" s="136" t="s">
        <v>660</v>
      </c>
      <c r="F109" s="134" t="s">
        <v>224</v>
      </c>
      <c r="G109" s="135" t="s">
        <v>225</v>
      </c>
      <c r="H109" s="136" t="s">
        <v>660</v>
      </c>
    </row>
    <row r="110" spans="1:8" s="210" customFormat="1" ht="18" x14ac:dyDescent="0.2">
      <c r="A110" s="248"/>
      <c r="B110" s="249" t="str">
        <f>'A. Administrative Records'!B25</f>
        <v>Human and Physical Capital</v>
      </c>
      <c r="C110" s="614">
        <f>'A. Administrative Records'!C25</f>
        <v>0</v>
      </c>
      <c r="D110" s="521">
        <f>'A. Administrative Records'!D25</f>
        <v>0</v>
      </c>
      <c r="E110" s="35">
        <f>'A. Administrative Records'!E25</f>
        <v>0</v>
      </c>
      <c r="F110" s="614">
        <f>'A. Administrative Records'!F25</f>
        <v>0</v>
      </c>
      <c r="G110" s="521">
        <f>'A. Administrative Records'!G25</f>
        <v>0</v>
      </c>
      <c r="H110" s="35">
        <f>'A. Administrative Records'!H25</f>
        <v>0</v>
      </c>
    </row>
    <row r="111" spans="1:8" s="210" customFormat="1" ht="36" x14ac:dyDescent="0.2">
      <c r="A111" s="250"/>
      <c r="B111" s="249" t="str">
        <f>'A. Administrative Records'!B26</f>
        <v>Methodological Soundness and International Standards</v>
      </c>
      <c r="C111" s="614">
        <f>'A. Administrative Records'!C26</f>
        <v>0</v>
      </c>
      <c r="D111" s="521">
        <f>'A. Administrative Records'!D26</f>
        <v>0</v>
      </c>
      <c r="E111" s="35">
        <f>'A. Administrative Records'!E26</f>
        <v>0</v>
      </c>
      <c r="F111" s="614">
        <f>'A. Administrative Records'!F26</f>
        <v>0</v>
      </c>
      <c r="G111" s="521">
        <f>'A. Administrative Records'!G26</f>
        <v>0</v>
      </c>
      <c r="H111" s="35">
        <f>'A. Administrative Records'!H26</f>
        <v>0</v>
      </c>
    </row>
    <row r="112" spans="1:8" s="210" customFormat="1" ht="18" x14ac:dyDescent="0.2">
      <c r="A112" s="250"/>
      <c r="B112" s="249" t="str">
        <f>'A. Administrative Records'!B27</f>
        <v xml:space="preserve">Quality Assurance </v>
      </c>
      <c r="C112" s="614">
        <f>'A. Administrative Records'!C27</f>
        <v>0</v>
      </c>
      <c r="D112" s="521">
        <f>'A. Administrative Records'!D27</f>
        <v>0</v>
      </c>
      <c r="E112" s="35">
        <f>'A. Administrative Records'!E27</f>
        <v>0</v>
      </c>
      <c r="F112" s="614">
        <f>'A. Administrative Records'!F27</f>
        <v>0</v>
      </c>
      <c r="G112" s="521">
        <f>'A. Administrative Records'!G27</f>
        <v>0</v>
      </c>
      <c r="H112" s="35">
        <f>'A. Administrative Records'!H27</f>
        <v>0</v>
      </c>
    </row>
    <row r="113" spans="1:16" s="210" customFormat="1" ht="18.75" thickBot="1" x14ac:dyDescent="0.25">
      <c r="A113" s="252"/>
      <c r="B113" s="249" t="str">
        <f>'A. Administrative Records'!B28</f>
        <v>Written Procedures and Documentation</v>
      </c>
      <c r="C113" s="614">
        <f>'A. Administrative Records'!C28</f>
        <v>0</v>
      </c>
      <c r="D113" s="521">
        <f>'A. Administrative Records'!D28</f>
        <v>0</v>
      </c>
      <c r="E113" s="35">
        <f>'A. Administrative Records'!E28</f>
        <v>0</v>
      </c>
      <c r="F113" s="614">
        <f>'A. Administrative Records'!F28</f>
        <v>0</v>
      </c>
      <c r="G113" s="521">
        <f>'A. Administrative Records'!G28</f>
        <v>0</v>
      </c>
      <c r="H113" s="35">
        <f>'A. Administrative Records'!H28</f>
        <v>0</v>
      </c>
    </row>
    <row r="114" spans="1:16" s="210" customFormat="1" ht="18.75" customHeight="1" thickBot="1" x14ac:dyDescent="0.25">
      <c r="A114" s="615"/>
      <c r="B114" s="616" t="s">
        <v>661</v>
      </c>
      <c r="C114" s="984" t="s">
        <v>230</v>
      </c>
      <c r="D114" s="984"/>
      <c r="E114" s="528">
        <f>'A. Administrative Records'!E29</f>
        <v>0</v>
      </c>
      <c r="F114" s="985" t="s">
        <v>110</v>
      </c>
      <c r="G114" s="984"/>
      <c r="H114" s="528">
        <f>'A. Administrative Records'!H29</f>
        <v>0</v>
      </c>
    </row>
    <row r="116" spans="1:16" ht="13.5" thickBot="1" x14ac:dyDescent="0.25"/>
    <row r="117" spans="1:16" ht="20.25" thickBot="1" x14ac:dyDescent="0.25">
      <c r="A117" s="142"/>
      <c r="B117" s="143" t="s">
        <v>1298</v>
      </c>
      <c r="C117" s="143"/>
      <c r="D117" s="143"/>
      <c r="E117" s="143"/>
      <c r="F117" s="143"/>
      <c r="G117" s="144" t="s">
        <v>227</v>
      </c>
      <c r="H117" s="145" t="s">
        <v>228</v>
      </c>
    </row>
    <row r="118" spans="1:16" ht="18.75" thickBot="1" x14ac:dyDescent="0.25">
      <c r="A118" s="146"/>
      <c r="B118" s="147" t="s">
        <v>662</v>
      </c>
      <c r="C118" s="148"/>
      <c r="D118" s="148"/>
      <c r="E118" s="148"/>
      <c r="F118" s="148"/>
      <c r="G118" s="149" t="s">
        <v>652</v>
      </c>
      <c r="H118" s="150" t="s">
        <v>652</v>
      </c>
      <c r="I118" s="37"/>
      <c r="J118" s="37"/>
    </row>
    <row r="119" spans="1:16" ht="18" x14ac:dyDescent="0.2">
      <c r="A119" s="110"/>
      <c r="B119" s="111" t="s">
        <v>504</v>
      </c>
      <c r="C119" s="108"/>
      <c r="D119" s="108"/>
      <c r="E119" s="108"/>
      <c r="F119" s="108"/>
      <c r="G119" s="620" t="str">
        <f>IF(E20=0, "0%",(SUM(E20,E29,E38,E47,E56,E65,E74,E83,E92,E101,E110))/(COUNTIF(E20,"&gt;0")+COUNTIF(E29,"&gt;0")+COUNTIF(E38,"&gt;0")+COUNTIF(E47,"&gt;0")+COUNTIF(E56,"&gt;0")+COUNTIF(E65,"&gt;0")+COUNTIF(E74,"&gt;0")+COUNTIF(E83,"&gt;0")+COUNTIF(E92,"&gt;0")+COUNTIF(E101,"&gt;0")+COUNTIF(E110,"&gt;0")))</f>
        <v>0%</v>
      </c>
      <c r="H119" s="620" t="str">
        <f>IF(H20=0,"0%",(SUM(H20,H29,H38,H47,H56,H65,H74,H83,H92,H101,H110)/(COUNTIF(H20,"&gt;0")+COUNTIF(H29,"&gt;0")+COUNTIF(H38,"&gt;0")+COUNTIF(H47,"&gt;0")+COUNTIF(H56,"&gt;0")+COUNTIF(H65,"&gt;0")+COUNTIF(H74,"&gt;0")+COUNTIF(H83,"&gt;0")+COUNTIF(H92,"&gt;0")+COUNTIF(H101,"&gt;0")+COUNTIF(H110,"&gt;0"))))</f>
        <v>0%</v>
      </c>
    </row>
    <row r="120" spans="1:16" ht="19.5" customHeight="1" x14ac:dyDescent="0.2">
      <c r="A120" s="112"/>
      <c r="B120" s="42" t="s">
        <v>476</v>
      </c>
      <c r="C120" s="109"/>
      <c r="D120" s="109"/>
      <c r="E120" s="109"/>
      <c r="F120" s="109"/>
      <c r="G120" s="621" t="str">
        <f>IF(E21=0, "0%",(SUM(E21,E30,E39,E48,E57,E66,E75,E84,E93,E102,E111))/(COUNTIF(E21,"&gt;0")+COUNTIF(E30,"&gt;0")+COUNTIF(E39,"&gt;0")+COUNTIF(E48,"&gt;0")+COUNTIF(E57,"&gt;0")+COUNTIF(E66,"&gt;0")+COUNTIF(E75,"&gt;0")+COUNTIF(E84,"&gt;0")+COUNTIF(E93,"&gt;0")+COUNTIF(E102,"&gt;0")+COUNTIF(E111,"&gt;0")))</f>
        <v>0%</v>
      </c>
      <c r="H120" s="621" t="str">
        <f>IF(H21=0,"0%",(SUM(H21,H30,H39,H48,H57,H66,H75,H84,H93,H102,H111)/(COUNTIF(H21,"&gt;0")+COUNTIF(H30,"&gt;0")+COUNTIF(H39,"&gt;0")+COUNTIF(H48,"&gt;0")+COUNTIF(H57,"&gt;0")+COUNTIF(H66,"&gt;0")+COUNTIF(H75,"&gt;0")+COUNTIF(H84,"&gt;0")+COUNTIF(H93,"&gt;0")+COUNTIF(H102,"&gt;0")+COUNTIF(H111,"&gt;0"))))</f>
        <v>0%</v>
      </c>
    </row>
    <row r="121" spans="1:16" ht="18" x14ac:dyDescent="0.2">
      <c r="A121" s="112"/>
      <c r="B121" s="42" t="s">
        <v>750</v>
      </c>
      <c r="C121" s="109"/>
      <c r="D121" s="109"/>
      <c r="E121" s="109"/>
      <c r="F121" s="109"/>
      <c r="G121" s="621" t="str">
        <f>IF(E22=0, "0%",(SUM(E22,E31,E40,E49,E58,E67,E76,E85,E94,E103,E112))/(COUNTIF(E22,"&gt;0")+COUNTIF(E31,"&gt;0")+COUNTIF(E40,"&gt;0")+COUNTIF(E49,"&gt;0")+COUNTIF(E58,"&gt;0")+COUNTIF(E67,"&gt;0")+COUNTIF(E76,"&gt;0")+COUNTIF(E85,"&gt;0")+COUNTIF(E94,"&gt;0")+COUNTIF(E103,"&gt;0")+COUNTIF(E112,"&gt;0")))</f>
        <v>0%</v>
      </c>
      <c r="H121" s="621" t="str">
        <f>IF(H22=0,"0%",(SUM(H22,H31,H40,H49,H58,H67,H76,H85,H94,H103,H112)/(COUNTIF(H22,"&gt;0")+COUNTIF(H31,"&gt;0")+COUNTIF(H40,"&gt;0")+COUNTIF(H49,"&gt;0")+COUNTIF(H58,"&gt;0")+COUNTIF(H67,"&gt;0")+COUNTIF(H76,"&gt;0")+COUNTIF(H85,"&gt;0")+COUNTIF(H94,"&gt;0")+COUNTIF(H103,"&gt;0")+COUNTIF(H112,"&gt;0"))))</f>
        <v>0%</v>
      </c>
    </row>
    <row r="122" spans="1:16" ht="18.75" thickBot="1" x14ac:dyDescent="0.25">
      <c r="A122" s="113"/>
      <c r="B122" s="114" t="s">
        <v>477</v>
      </c>
      <c r="C122" s="115"/>
      <c r="D122" s="115"/>
      <c r="E122" s="115"/>
      <c r="F122" s="115"/>
      <c r="G122" s="622" t="str">
        <f>IF(E23=0, "0%",(SUM(E23,E32,E41,E50,E59,E68,E77,E86,E95,E104,E113))/(COUNTIF(E23,"&gt;0")+COUNTIF(E32,"&gt;0")+COUNTIF(E41,"&gt;0")+COUNTIF(E50,"&gt;0")+COUNTIF(E59,"&gt;0")+COUNTIF(E68,"&gt;0")+COUNTIF(E77,"&gt;0")+COUNTIF(E86,"&gt;0")+COUNTIF(E95,"&gt;0")+COUNTIF(E104,"&gt;0")+COUNTIF(E113,"&gt;0")))</f>
        <v>0%</v>
      </c>
      <c r="H122" s="622" t="str">
        <f>IF(H23=0,"0%",(SUM(H23,H32,H41,H50,H59,H68,H77,H86,H95,H104,H113)/(COUNTIF(H23,"&gt;0")+COUNTIF(H32,"&gt;0")+COUNTIF(H41,"&gt;0")+COUNTIF(H50,"&gt;0")+COUNTIF(H59,"&gt;0")+COUNTIF(H68,"&gt;0")+COUNTIF(H77,"&gt;0")+COUNTIF(H86,"&gt;0")+COUNTIF(H95,"&gt;0")+COUNTIF(H104,"&gt;0")+COUNTIF(H113,"&gt;0"))))</f>
        <v>0%</v>
      </c>
    </row>
    <row r="123" spans="1:16" ht="18.75" thickBot="1" x14ac:dyDescent="0.25">
      <c r="A123" s="617"/>
      <c r="B123" s="618" t="s">
        <v>661</v>
      </c>
      <c r="C123" s="618"/>
      <c r="D123" s="618"/>
      <c r="E123" s="618"/>
      <c r="F123" s="618"/>
      <c r="G123" s="619" t="str">
        <f>IF(E24=0, "0%",(SUM(E24,E33,E42,E51,E60,E69,E78,E87,E96,E105,E114))/(COUNTIF(E24,"&gt;0")+COUNTIF(E33,"&gt;0")+COUNTIF(E42,"&gt;0")+COUNTIF(E51,"&gt;0")+COUNTIF(E60,"&gt;0")+COUNTIF(E69,"&gt;0")+COUNTIF(E78,"&gt;0")+COUNTIF(E87,"&gt;0")+COUNTIF(E96,"&gt;0")+COUNTIF(E105,"&gt;0")+COUNTIF(E114,"&gt;0")))</f>
        <v>0%</v>
      </c>
      <c r="H123" s="619" t="str">
        <f>IF(H24=0,"0%",(SUM(H24,H33,H42,H51,H60,H69,H78,H87,H96,H105,H114)/(COUNTIF(H24,"&gt;0")+COUNTIF(H33,"&gt;0")+COUNTIF(H42,"&gt;0")+COUNTIF(H51,"&gt;0")+COUNTIF(H60,"&gt;0")+COUNTIF(H69,"&gt;0")+COUNTIF(H78,"&gt;0")+COUNTIF(H87,"&gt;0")+COUNTIF(H96,"&gt;0")+COUNTIF(H105,"&gt;0")+COUNTIF(H114,"&gt;0"))))</f>
        <v>0%</v>
      </c>
      <c r="J123" s="43"/>
      <c r="K123" s="43"/>
      <c r="L123" s="43"/>
      <c r="M123" s="43"/>
      <c r="N123" s="43"/>
      <c r="O123" s="43"/>
      <c r="P123" s="43"/>
    </row>
    <row r="124" spans="1:16" x14ac:dyDescent="0.2">
      <c r="H124" s="255"/>
    </row>
    <row r="126" spans="1:16" x14ac:dyDescent="0.2">
      <c r="D126" s="97" t="s">
        <v>673</v>
      </c>
    </row>
    <row r="128" spans="1:16" ht="19.5" customHeight="1" x14ac:dyDescent="0.2"/>
    <row r="132" spans="1:1" x14ac:dyDescent="0.2">
      <c r="A132" s="38"/>
    </row>
    <row r="133" spans="1:1" x14ac:dyDescent="0.2">
      <c r="A133" s="38"/>
    </row>
  </sheetData>
  <sheetProtection algorithmName="SHA-512" hashValue="BN8ILcc2cFlj3NC4s2NsRQHv1DO+oU12AnhdwoQdTGHNRhK2FEgq5BiGmVuQ1ucRujnoGgmfLzCw9qFEvkdimQ==" saltValue="0SLIvGsNRjqZL8EDtwmE7A==" spinCount="100000" sheet="1" selectLockedCells="1"/>
  <mergeCells count="26">
    <mergeCell ref="C96:D96"/>
    <mergeCell ref="F96:G96"/>
    <mergeCell ref="C114:D114"/>
    <mergeCell ref="F114:G114"/>
    <mergeCell ref="C87:D87"/>
    <mergeCell ref="F87:G87"/>
    <mergeCell ref="C105:D105"/>
    <mergeCell ref="F105:G105"/>
    <mergeCell ref="C78:D78"/>
    <mergeCell ref="F78:G78"/>
    <mergeCell ref="C42:D42"/>
    <mergeCell ref="F42:G42"/>
    <mergeCell ref="C51:D51"/>
    <mergeCell ref="F51:G51"/>
    <mergeCell ref="C60:D60"/>
    <mergeCell ref="F60:G60"/>
    <mergeCell ref="C15:D15"/>
    <mergeCell ref="F15:G15"/>
    <mergeCell ref="D1:E1"/>
    <mergeCell ref="F1:G1"/>
    <mergeCell ref="C69:D69"/>
    <mergeCell ref="F69:G69"/>
    <mergeCell ref="F24:G24"/>
    <mergeCell ref="C24:D24"/>
    <mergeCell ref="C33:D33"/>
    <mergeCell ref="F33:G33"/>
  </mergeCells>
  <phoneticPr fontId="46" type="noConversion"/>
  <conditionalFormatting sqref="E105">
    <cfRule type="cellIs" dxfId="6" priority="2" operator="equal">
      <formula>0</formula>
    </cfRule>
  </conditionalFormatting>
  <conditionalFormatting sqref="H105">
    <cfRule type="cellIs" dxfId="5" priority="1" operator="equal">
      <formula>0</formula>
    </cfRule>
  </conditionalFormatting>
  <dataValidations disablePrompts="1" count="1">
    <dataValidation type="whole" allowBlank="1" showInputMessage="1" showErrorMessage="1" sqref="J108:L114 N108:AB114">
      <formula1>0</formula1>
      <formula2>3</formula2>
    </dataValidation>
  </dataValidations>
  <pageMargins left="0.3" right="0.3" top="1" bottom="1" header="0" footer="0.5"/>
  <pageSetup scale="86" orientation="landscape" r:id="rId1"/>
  <headerFooter alignWithMargins="0">
    <oddFooter>&amp;L&amp;P</oddFooter>
  </headerFooter>
  <rowBreaks count="4" manualBreakCount="4">
    <brk id="25" max="16383" man="1"/>
    <brk id="52" max="16383" man="1"/>
    <brk id="79" max="16383" man="1"/>
    <brk id="106" max="16383" man="1"/>
  </rowBreaks>
  <colBreaks count="1" manualBreakCount="1">
    <brk id="8" max="1048575" man="1"/>
  </col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5"/>
  <sheetViews>
    <sheetView workbookViewId="0">
      <selection activeCell="C15" sqref="C15"/>
    </sheetView>
  </sheetViews>
  <sheetFormatPr baseColWidth="10" defaultColWidth="9.140625" defaultRowHeight="12.75" x14ac:dyDescent="0.2"/>
  <cols>
    <col min="1" max="1" width="11.5703125" customWidth="1"/>
    <col min="2" max="2" width="22" customWidth="1"/>
    <col min="3" max="3" width="19.5703125" customWidth="1"/>
    <col min="4" max="4" width="21.7109375" customWidth="1"/>
    <col min="5" max="5" width="28.5703125" customWidth="1"/>
  </cols>
  <sheetData>
    <row r="1" spans="1:4" ht="21" customHeight="1" x14ac:dyDescent="0.2">
      <c r="A1" s="1000" t="s">
        <v>1296</v>
      </c>
      <c r="B1" s="1000"/>
      <c r="C1" s="1000"/>
      <c r="D1" s="1000"/>
    </row>
    <row r="2" spans="1:4" ht="15" customHeight="1" x14ac:dyDescent="0.2">
      <c r="A2" s="1000"/>
      <c r="B2" s="1000"/>
      <c r="C2" s="1000"/>
      <c r="D2" s="1000"/>
    </row>
    <row r="3" spans="1:4" ht="36" x14ac:dyDescent="0.2">
      <c r="A3" s="635" t="s">
        <v>1297</v>
      </c>
      <c r="B3" s="134" t="s">
        <v>1295</v>
      </c>
      <c r="C3" s="135" t="s">
        <v>110</v>
      </c>
      <c r="D3" s="136" t="s">
        <v>230</v>
      </c>
    </row>
    <row r="4" spans="1:4" ht="30" x14ac:dyDescent="0.2">
      <c r="A4" s="634">
        <v>1</v>
      </c>
      <c r="B4" s="34" t="s">
        <v>691</v>
      </c>
      <c r="C4" s="628">
        <f>'Summary of Scores'!H15</f>
        <v>0</v>
      </c>
      <c r="D4" s="628">
        <f>'Summary of Scores'!E15</f>
        <v>0</v>
      </c>
    </row>
    <row r="5" spans="1:4" ht="30" x14ac:dyDescent="0.2">
      <c r="A5" s="634">
        <v>2</v>
      </c>
      <c r="B5" s="34" t="s">
        <v>1284</v>
      </c>
      <c r="C5" s="628">
        <f>'Summary of Scores'!H24</f>
        <v>0</v>
      </c>
      <c r="D5" s="628">
        <f>'Summary of Scores'!E24</f>
        <v>0</v>
      </c>
    </row>
    <row r="6" spans="1:4" ht="15" x14ac:dyDescent="0.2">
      <c r="A6" s="634">
        <v>3</v>
      </c>
      <c r="B6" s="34" t="s">
        <v>692</v>
      </c>
      <c r="C6" s="628">
        <f>'Summary of Scores'!H33</f>
        <v>0</v>
      </c>
      <c r="D6" s="628">
        <f>'Summary of Scores'!E33</f>
        <v>0</v>
      </c>
    </row>
    <row r="7" spans="1:4" ht="15" x14ac:dyDescent="0.2">
      <c r="A7" s="634">
        <v>4</v>
      </c>
      <c r="B7" s="34" t="s">
        <v>693</v>
      </c>
      <c r="C7" s="628">
        <f>'Summary of Scores'!H42</f>
        <v>0</v>
      </c>
      <c r="D7" s="628">
        <f>'Summary of Scores'!E42</f>
        <v>0</v>
      </c>
    </row>
    <row r="8" spans="1:4" ht="30" x14ac:dyDescent="0.2">
      <c r="A8" s="634">
        <v>5</v>
      </c>
      <c r="B8" s="34" t="s">
        <v>1285</v>
      </c>
      <c r="C8" s="628">
        <f>'Summary of Scores'!H51</f>
        <v>0</v>
      </c>
      <c r="D8" s="628">
        <f>'Summary of Scores'!E51</f>
        <v>0</v>
      </c>
    </row>
    <row r="9" spans="1:4" ht="30" x14ac:dyDescent="0.2">
      <c r="A9" s="634">
        <v>6</v>
      </c>
      <c r="B9" s="34" t="s">
        <v>694</v>
      </c>
      <c r="C9" s="628">
        <f>'Summary of Scores'!H60</f>
        <v>0</v>
      </c>
      <c r="D9" s="628">
        <f>'Summary of Scores'!E60</f>
        <v>0</v>
      </c>
    </row>
    <row r="10" spans="1:4" ht="30" x14ac:dyDescent="0.2">
      <c r="A10" s="634">
        <v>7</v>
      </c>
      <c r="B10" s="34" t="s">
        <v>695</v>
      </c>
      <c r="C10" s="628">
        <f>'Summary of Scores'!H69</f>
        <v>0</v>
      </c>
      <c r="D10" s="628">
        <f>'Summary of Scores'!E69</f>
        <v>0</v>
      </c>
    </row>
    <row r="11" spans="1:4" ht="30" x14ac:dyDescent="0.2">
      <c r="A11" s="634">
        <v>8</v>
      </c>
      <c r="B11" s="34" t="s">
        <v>1286</v>
      </c>
      <c r="C11" s="628">
        <f>'Summary of Scores'!H78</f>
        <v>0</v>
      </c>
      <c r="D11" s="628">
        <f>'Summary of Scores'!E78</f>
        <v>0</v>
      </c>
    </row>
    <row r="12" spans="1:4" ht="30" x14ac:dyDescent="0.2">
      <c r="A12" s="634">
        <v>9</v>
      </c>
      <c r="B12" s="34" t="s">
        <v>697</v>
      </c>
      <c r="C12" s="628">
        <f>'Summary of Scores'!H87</f>
        <v>0</v>
      </c>
      <c r="D12" s="628">
        <f>'Summary of Scores'!E87</f>
        <v>0</v>
      </c>
    </row>
    <row r="13" spans="1:4" ht="15" x14ac:dyDescent="0.2">
      <c r="A13" s="634">
        <v>10</v>
      </c>
      <c r="B13" s="34" t="s">
        <v>1273</v>
      </c>
      <c r="C13" s="628">
        <f>'Summary of Scores'!H96</f>
        <v>0</v>
      </c>
      <c r="D13" s="628">
        <f>'Summary of Scores'!E96</f>
        <v>0</v>
      </c>
    </row>
    <row r="14" spans="1:4" ht="45" x14ac:dyDescent="0.2">
      <c r="A14" s="634">
        <v>11</v>
      </c>
      <c r="B14" s="34" t="s">
        <v>1299</v>
      </c>
      <c r="C14" s="628">
        <f>'Summary of Scores'!H105</f>
        <v>0</v>
      </c>
      <c r="D14" s="628">
        <f>'Summary of Scores'!E105</f>
        <v>0</v>
      </c>
    </row>
    <row r="15" spans="1:4" ht="30" x14ac:dyDescent="0.2">
      <c r="A15" s="634">
        <v>12</v>
      </c>
      <c r="B15" s="34" t="s">
        <v>109</v>
      </c>
      <c r="C15" s="628">
        <f>'Summary of Scores'!H114</f>
        <v>0</v>
      </c>
      <c r="D15" s="628">
        <f>'Summary of Scores'!E114</f>
        <v>0</v>
      </c>
    </row>
  </sheetData>
  <sheetProtection algorithmName="SHA-512" hashValue="iQGFUMRrbsWl/8cLBbzLjBJPIraXdXIEj7/tZh5ub1OHPVteZB2PIua/BayE2/jUrIEfwld+VebIXzoB/jSJmg==" saltValue="zuDJX+/ydWLJOvmM/Glxuw==" spinCount="100000" sheet="1" selectLockedCells="1" autoFilter="0"/>
  <mergeCells count="1">
    <mergeCell ref="A1:D2"/>
  </mergeCells>
  <pageMargins left="0.7" right="0.7" top="0.75" bottom="0.75" header="0.3" footer="0.3"/>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zoomScaleNormal="100" zoomScaleSheetLayoutView="100" workbookViewId="0">
      <selection activeCell="K30" sqref="K30"/>
    </sheetView>
  </sheetViews>
  <sheetFormatPr baseColWidth="10" defaultColWidth="8.85546875" defaultRowHeight="12.75" x14ac:dyDescent="0.2"/>
  <sheetData/>
  <sheetProtection algorithmName="SHA-512" hashValue="2bf+9xvDrupZnntoDRf9MuVIBSdzdBcV9cMlWh/igFWVyE115oteIZdU1vxm/1w5J9xvVc9VGSSZ4JWQjsoAQQ==" saltValue="wcabYgapp2sEB79Vtm3p5A==" spinCount="100000" sheet="1" objects="1" scenarios="1"/>
  <pageMargins left="0.7" right="0.7" top="0.75" bottom="0.75" header="0.3" footer="0.3"/>
  <pageSetup scale="94" orientation="portrait" r:id="rId1"/>
  <colBreaks count="1" manualBreakCount="1">
    <brk id="10" max="5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G33" sqref="G33"/>
    </sheetView>
  </sheetViews>
  <sheetFormatPr baseColWidth="10" defaultColWidth="8.85546875" defaultRowHeight="12.75" x14ac:dyDescent="0.2"/>
  <sheetData/>
  <sheetProtection algorithmName="SHA-512" hashValue="qnbv6qdrGPdgKG/mK54BbU42iOh6EcQIcGpbCEydCpqPoTF9yDDULV1v40FLmRSneli/7IuW7Pm0UIpI9Texfw==" saltValue="n7YG27G6uDJcuxpnxWPCDg==" spinCount="100000" sheet="1" objects="1" scenarios="1"/>
  <pageMargins left="0.7" right="0.7" top="0.75" bottom="0.75" header="0.3" footer="0.3"/>
  <pageSetup scale="77"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zoomScaleNormal="100" zoomScaleSheetLayoutView="100" workbookViewId="0">
      <selection activeCell="S24" sqref="S24"/>
    </sheetView>
  </sheetViews>
  <sheetFormatPr baseColWidth="10" defaultColWidth="8.85546875" defaultRowHeight="12.75" x14ac:dyDescent="0.2"/>
  <cols>
    <col min="8" max="8" width="6.85546875" customWidth="1"/>
  </cols>
  <sheetData/>
  <sheetProtection algorithmName="SHA-512" hashValue="lDO5fnNK8x1VlNZoIULVbjRDrYH7FnfrpizfHnWij+fxNu5R83xJC18LBvmUIGinMTAPSK0bSEoNsNP/Z7o+2Q==" saltValue="THv98LtAfw/knkfDusq5rQ==" spinCount="100000" sheet="1" objects="1" scenarios="1"/>
  <pageMargins left="0.7" right="0.7" top="0.75" bottom="0.75" header="0.3" footer="0.3"/>
  <pageSetup scale="84" orientation="landscape" r:id="rId1"/>
  <rowBreaks count="2" manualBreakCount="2">
    <brk id="37" max="16" man="1"/>
    <brk id="75" max="16383" man="1"/>
  </rowBreaks>
  <drawing r:id="rId2"/>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74"/>
  <sheetViews>
    <sheetView zoomScaleNormal="100" zoomScaleSheetLayoutView="85" workbookViewId="0">
      <selection activeCell="Q11" sqref="Q11"/>
    </sheetView>
  </sheetViews>
  <sheetFormatPr baseColWidth="10" defaultColWidth="8.85546875" defaultRowHeight="12.75" x14ac:dyDescent="0.2"/>
  <sheetData>
    <row r="74" ht="59.25" customHeight="1" x14ac:dyDescent="0.2"/>
  </sheetData>
  <sheetProtection algorithmName="SHA-512" hashValue="0VDPIfrtMUrinse8NnUHc+CSnbbNnijfEV7uucRpR+fQQDcxu68cycb9hNd5cWOb1Ba/dUOYEtc96Un8A2FCrw==" saltValue="bl/w3yhiK/9w+uRUP4QwCg==" spinCount="100000" sheet="1" objects="1" scenarios="1"/>
  <pageMargins left="0.7" right="0.7" top="0.75" bottom="0.75" header="0.3" footer="0.3"/>
  <pageSetup scale="88" orientation="landscape" r:id="rId1"/>
  <rowBreaks count="2" manualBreakCount="2">
    <brk id="37" max="16383" man="1"/>
    <brk id="75"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7"/>
  <sheetViews>
    <sheetView zoomScaleNormal="100" zoomScaleSheetLayoutView="100" workbookViewId="0">
      <selection activeCell="J4" sqref="J4"/>
    </sheetView>
  </sheetViews>
  <sheetFormatPr baseColWidth="10" defaultColWidth="8.85546875" defaultRowHeight="12.75" x14ac:dyDescent="0.2"/>
  <cols>
    <col min="1" max="1" width="5.42578125" style="50" customWidth="1"/>
    <col min="2" max="2" width="72.42578125" style="13" customWidth="1"/>
    <col min="3" max="8" width="14.28515625" style="14" customWidth="1"/>
    <col min="9" max="9" width="8.85546875" style="1"/>
    <col min="10" max="28" width="8.85546875" style="20"/>
    <col min="29" max="16384" width="8.85546875" style="1"/>
  </cols>
  <sheetData>
    <row r="1" spans="1:28" ht="15.95" customHeight="1" x14ac:dyDescent="0.2">
      <c r="A1" s="935" t="s">
        <v>691</v>
      </c>
      <c r="B1" s="936"/>
      <c r="C1" s="371"/>
      <c r="D1" s="371"/>
      <c r="E1" s="371"/>
      <c r="F1" s="371"/>
      <c r="G1" s="325" t="s">
        <v>227</v>
      </c>
      <c r="H1" s="325" t="s">
        <v>228</v>
      </c>
      <c r="J1" s="932" t="s">
        <v>231</v>
      </c>
      <c r="K1" s="933"/>
      <c r="L1" s="934"/>
      <c r="N1" s="160" t="s">
        <v>232</v>
      </c>
      <c r="O1" s="69"/>
      <c r="P1" s="69"/>
      <c r="Q1" s="69"/>
      <c r="R1" s="69"/>
      <c r="S1" s="69"/>
      <c r="T1" s="69"/>
      <c r="U1" s="69"/>
      <c r="V1" s="69"/>
      <c r="W1" s="69"/>
      <c r="X1" s="69"/>
      <c r="Y1" s="69"/>
      <c r="Z1" s="69"/>
      <c r="AA1" s="69"/>
      <c r="AB1" s="78"/>
    </row>
    <row r="2" spans="1:28" ht="15.95" customHeight="1" thickBot="1" x14ac:dyDescent="0.25">
      <c r="A2" s="937"/>
      <c r="B2" s="938"/>
      <c r="C2" s="372" t="s">
        <v>764</v>
      </c>
      <c r="D2" s="372" t="s">
        <v>765</v>
      </c>
      <c r="E2" s="372" t="s">
        <v>766</v>
      </c>
      <c r="F2" s="372" t="s">
        <v>767</v>
      </c>
      <c r="G2" s="326" t="s">
        <v>652</v>
      </c>
      <c r="H2" s="326" t="s">
        <v>652</v>
      </c>
      <c r="J2" s="410">
        <v>1</v>
      </c>
      <c r="K2" s="411">
        <v>2</v>
      </c>
      <c r="L2" s="412">
        <v>3</v>
      </c>
      <c r="N2" s="161">
        <v>1</v>
      </c>
      <c r="O2" s="64">
        <v>2</v>
      </c>
      <c r="P2" s="64">
        <v>3</v>
      </c>
      <c r="Q2" s="64">
        <v>4</v>
      </c>
      <c r="R2" s="64">
        <v>5</v>
      </c>
      <c r="S2" s="64">
        <v>6</v>
      </c>
      <c r="T2" s="64">
        <v>7</v>
      </c>
      <c r="U2" s="64">
        <v>8</v>
      </c>
      <c r="V2" s="64">
        <v>9</v>
      </c>
      <c r="W2" s="64">
        <v>10</v>
      </c>
      <c r="X2" s="64">
        <v>11</v>
      </c>
      <c r="Y2" s="64">
        <v>12</v>
      </c>
      <c r="Z2" s="64">
        <v>13</v>
      </c>
      <c r="AA2" s="64">
        <v>14</v>
      </c>
      <c r="AB2" s="73">
        <v>15</v>
      </c>
    </row>
    <row r="3" spans="1:28" s="2" customFormat="1" ht="19.5" customHeight="1" thickBot="1" x14ac:dyDescent="0.25">
      <c r="A3" s="941" t="s">
        <v>763</v>
      </c>
      <c r="B3" s="942"/>
      <c r="C3" s="138"/>
      <c r="D3" s="138"/>
      <c r="E3" s="138"/>
      <c r="F3" s="157"/>
      <c r="G3" s="280"/>
      <c r="H3" s="137"/>
      <c r="J3" s="468"/>
      <c r="K3" s="469"/>
      <c r="L3" s="470"/>
      <c r="M3" s="165"/>
      <c r="N3" s="292"/>
      <c r="O3" s="293"/>
      <c r="P3" s="293"/>
      <c r="Q3" s="293"/>
      <c r="R3" s="293"/>
      <c r="S3" s="293"/>
      <c r="T3" s="293"/>
      <c r="U3" s="293"/>
      <c r="V3" s="293"/>
      <c r="W3" s="293"/>
      <c r="X3" s="293"/>
      <c r="Y3" s="293"/>
      <c r="Z3" s="293"/>
      <c r="AA3" s="293"/>
      <c r="AB3" s="294"/>
    </row>
    <row r="4" spans="1:28" s="193" customFormat="1" ht="48" customHeight="1" x14ac:dyDescent="0.2">
      <c r="A4" s="343" t="s">
        <v>530</v>
      </c>
      <c r="B4" s="339" t="s">
        <v>184</v>
      </c>
      <c r="C4" s="340" t="s">
        <v>91</v>
      </c>
      <c r="D4" s="340" t="s">
        <v>185</v>
      </c>
      <c r="E4" s="340" t="s">
        <v>92</v>
      </c>
      <c r="F4" s="341" t="s">
        <v>186</v>
      </c>
      <c r="G4" s="443" t="str">
        <f>IF((COUNT(J4:L4)&gt;0),AVERAGE(J4:L4),"")</f>
        <v/>
      </c>
      <c r="H4" s="444" t="str">
        <f>IF((COUNT(N4:AB4)&gt;0),AVERAGE(N4:AB4),"")</f>
        <v/>
      </c>
      <c r="J4" s="477"/>
      <c r="K4" s="477"/>
      <c r="L4" s="477"/>
      <c r="N4" s="477"/>
      <c r="O4" s="904"/>
      <c r="P4" s="904"/>
      <c r="Q4" s="904"/>
      <c r="R4" s="904"/>
      <c r="S4" s="904"/>
      <c r="T4" s="904"/>
      <c r="U4" s="904"/>
      <c r="V4" s="904"/>
      <c r="W4" s="904"/>
      <c r="X4" s="904"/>
      <c r="Y4" s="904"/>
      <c r="Z4" s="904"/>
      <c r="AA4" s="904"/>
      <c r="AB4" s="905"/>
    </row>
    <row r="5" spans="1:28" ht="50.45" customHeight="1" x14ac:dyDescent="0.2">
      <c r="A5" s="337" t="s">
        <v>531</v>
      </c>
      <c r="B5" s="281" t="s">
        <v>456</v>
      </c>
      <c r="C5" s="278" t="s">
        <v>849</v>
      </c>
      <c r="D5" s="278" t="s">
        <v>850</v>
      </c>
      <c r="E5" s="278" t="s">
        <v>851</v>
      </c>
      <c r="F5" s="279" t="s">
        <v>669</v>
      </c>
      <c r="G5" s="290" t="str">
        <f t="shared" ref="G5:G11" si="0">IF((COUNT(J5:L5)&gt;0),AVERAGE(J5:L5),"")</f>
        <v/>
      </c>
      <c r="H5" s="287" t="str">
        <f t="shared" ref="H5:H11" si="1">IF((COUNT(N5:AB5)&gt;0),AVERAGE(N5:AB5),"")</f>
        <v/>
      </c>
      <c r="J5" s="296"/>
      <c r="K5" s="295"/>
      <c r="L5" s="297"/>
      <c r="N5" s="296"/>
      <c r="O5" s="295"/>
      <c r="P5" s="295"/>
      <c r="Q5" s="295"/>
      <c r="R5" s="295"/>
      <c r="S5" s="295"/>
      <c r="T5" s="295"/>
      <c r="U5" s="295"/>
      <c r="V5" s="295"/>
      <c r="W5" s="295"/>
      <c r="X5" s="295"/>
      <c r="Y5" s="295"/>
      <c r="Z5" s="295"/>
      <c r="AA5" s="295"/>
      <c r="AB5" s="297"/>
    </row>
    <row r="6" spans="1:28" ht="48.75" customHeight="1" x14ac:dyDescent="0.2">
      <c r="A6" s="344" t="s">
        <v>532</v>
      </c>
      <c r="B6" s="345" t="s">
        <v>332</v>
      </c>
      <c r="C6" s="346" t="s">
        <v>330</v>
      </c>
      <c r="D6" s="346" t="s">
        <v>331</v>
      </c>
      <c r="E6" s="346" t="s">
        <v>668</v>
      </c>
      <c r="F6" s="347" t="s">
        <v>669</v>
      </c>
      <c r="G6" s="445" t="str">
        <f t="shared" si="0"/>
        <v/>
      </c>
      <c r="H6" s="446" t="str">
        <f t="shared" si="1"/>
        <v/>
      </c>
      <c r="J6" s="447"/>
      <c r="K6" s="448"/>
      <c r="L6" s="449"/>
      <c r="N6" s="447"/>
      <c r="O6" s="448"/>
      <c r="P6" s="448"/>
      <c r="Q6" s="448"/>
      <c r="R6" s="448"/>
      <c r="S6" s="448"/>
      <c r="T6" s="448"/>
      <c r="U6" s="448"/>
      <c r="V6" s="448"/>
      <c r="W6" s="448"/>
      <c r="X6" s="448"/>
      <c r="Y6" s="448"/>
      <c r="Z6" s="448"/>
      <c r="AA6" s="448"/>
      <c r="AB6" s="449"/>
    </row>
    <row r="7" spans="1:28" s="193" customFormat="1" ht="63" customHeight="1" x14ac:dyDescent="0.2">
      <c r="A7" s="323" t="s">
        <v>533</v>
      </c>
      <c r="B7" s="281" t="s">
        <v>16</v>
      </c>
      <c r="C7" s="282" t="s">
        <v>17</v>
      </c>
      <c r="D7" s="282" t="s">
        <v>18</v>
      </c>
      <c r="E7" s="282" t="s">
        <v>19</v>
      </c>
      <c r="F7" s="283" t="s">
        <v>20</v>
      </c>
      <c r="G7" s="291" t="str">
        <f t="shared" si="0"/>
        <v/>
      </c>
      <c r="H7" s="288" t="str">
        <f t="shared" si="1"/>
        <v/>
      </c>
      <c r="J7" s="478"/>
      <c r="K7" s="479"/>
      <c r="L7" s="480"/>
      <c r="N7" s="478"/>
      <c r="O7" s="479"/>
      <c r="P7" s="479"/>
      <c r="Q7" s="479"/>
      <c r="R7" s="479"/>
      <c r="S7" s="479"/>
      <c r="T7" s="479"/>
      <c r="U7" s="479"/>
      <c r="V7" s="479"/>
      <c r="W7" s="479"/>
      <c r="X7" s="479"/>
      <c r="Y7" s="479"/>
      <c r="Z7" s="479"/>
      <c r="AA7" s="479"/>
      <c r="AB7" s="480"/>
    </row>
    <row r="8" spans="1:28" ht="48" customHeight="1" x14ac:dyDescent="0.2">
      <c r="A8" s="344" t="s">
        <v>150</v>
      </c>
      <c r="B8" s="345" t="s">
        <v>698</v>
      </c>
      <c r="C8" s="346" t="s">
        <v>667</v>
      </c>
      <c r="D8" s="346" t="s">
        <v>333</v>
      </c>
      <c r="E8" s="346" t="s">
        <v>668</v>
      </c>
      <c r="F8" s="347" t="s">
        <v>669</v>
      </c>
      <c r="G8" s="445" t="str">
        <f t="shared" si="0"/>
        <v/>
      </c>
      <c r="H8" s="446" t="str">
        <f t="shared" si="1"/>
        <v/>
      </c>
      <c r="J8" s="447"/>
      <c r="K8" s="448"/>
      <c r="L8" s="449"/>
      <c r="N8" s="447"/>
      <c r="O8" s="448"/>
      <c r="P8" s="448"/>
      <c r="Q8" s="448"/>
      <c r="R8" s="448"/>
      <c r="S8" s="448"/>
      <c r="T8" s="448"/>
      <c r="U8" s="448"/>
      <c r="V8" s="448"/>
      <c r="W8" s="448"/>
      <c r="X8" s="448"/>
      <c r="Y8" s="448"/>
      <c r="Z8" s="448"/>
      <c r="AA8" s="448"/>
      <c r="AB8" s="449"/>
    </row>
    <row r="9" spans="1:28" ht="48" customHeight="1" x14ac:dyDescent="0.2">
      <c r="A9" s="323" t="s">
        <v>188</v>
      </c>
      <c r="B9" s="281" t="s">
        <v>93</v>
      </c>
      <c r="C9" s="278" t="s">
        <v>806</v>
      </c>
      <c r="D9" s="278" t="s">
        <v>807</v>
      </c>
      <c r="E9" s="278" t="s">
        <v>808</v>
      </c>
      <c r="F9" s="279" t="s">
        <v>94</v>
      </c>
      <c r="G9" s="290" t="str">
        <f t="shared" si="0"/>
        <v/>
      </c>
      <c r="H9" s="290" t="str">
        <f t="shared" si="1"/>
        <v/>
      </c>
      <c r="J9" s="296"/>
      <c r="K9" s="295"/>
      <c r="L9" s="297"/>
      <c r="N9" s="296"/>
      <c r="O9" s="295"/>
      <c r="P9" s="295"/>
      <c r="Q9" s="295"/>
      <c r="R9" s="295"/>
      <c r="S9" s="295"/>
      <c r="T9" s="295"/>
      <c r="U9" s="295"/>
      <c r="V9" s="295"/>
      <c r="W9" s="295"/>
      <c r="X9" s="295"/>
      <c r="Y9" s="295"/>
      <c r="Z9" s="295"/>
      <c r="AA9" s="295"/>
      <c r="AB9" s="297"/>
    </row>
    <row r="10" spans="1:28" s="6" customFormat="1" ht="91.5" customHeight="1" x14ac:dyDescent="0.2">
      <c r="A10" s="344" t="s">
        <v>151</v>
      </c>
      <c r="B10" s="345" t="s">
        <v>852</v>
      </c>
      <c r="C10" s="346" t="s">
        <v>187</v>
      </c>
      <c r="D10" s="346" t="s">
        <v>774</v>
      </c>
      <c r="E10" s="346" t="s">
        <v>785</v>
      </c>
      <c r="F10" s="347" t="s">
        <v>775</v>
      </c>
      <c r="G10" s="445" t="str">
        <f t="shared" si="0"/>
        <v/>
      </c>
      <c r="H10" s="446" t="str">
        <f t="shared" si="1"/>
        <v/>
      </c>
      <c r="J10" s="450"/>
      <c r="K10" s="451"/>
      <c r="L10" s="452"/>
      <c r="M10" s="178"/>
      <c r="N10" s="450"/>
      <c r="O10" s="451"/>
      <c r="P10" s="451"/>
      <c r="Q10" s="451"/>
      <c r="R10" s="451"/>
      <c r="S10" s="451"/>
      <c r="T10" s="451"/>
      <c r="U10" s="451"/>
      <c r="V10" s="451"/>
      <c r="W10" s="451"/>
      <c r="X10" s="451"/>
      <c r="Y10" s="451"/>
      <c r="Z10" s="451"/>
      <c r="AA10" s="451"/>
      <c r="AB10" s="452"/>
    </row>
    <row r="11" spans="1:28" s="194" customFormat="1" ht="58.9" customHeight="1" thickBot="1" x14ac:dyDescent="0.25">
      <c r="A11" s="338" t="s">
        <v>152</v>
      </c>
      <c r="B11" s="284" t="s">
        <v>809</v>
      </c>
      <c r="C11" s="285" t="s">
        <v>189</v>
      </c>
      <c r="D11" s="285" t="s">
        <v>190</v>
      </c>
      <c r="E11" s="285" t="s">
        <v>191</v>
      </c>
      <c r="F11" s="286" t="s">
        <v>192</v>
      </c>
      <c r="G11" s="206" t="str">
        <f t="shared" si="0"/>
        <v/>
      </c>
      <c r="H11" s="289" t="str">
        <f t="shared" si="1"/>
        <v/>
      </c>
      <c r="J11" s="481"/>
      <c r="K11" s="482"/>
      <c r="L11" s="483"/>
      <c r="N11" s="481"/>
      <c r="O11" s="482"/>
      <c r="P11" s="482"/>
      <c r="Q11" s="482"/>
      <c r="R11" s="482"/>
      <c r="S11" s="482"/>
      <c r="T11" s="482"/>
      <c r="U11" s="482"/>
      <c r="V11" s="482"/>
      <c r="W11" s="482"/>
      <c r="X11" s="482"/>
      <c r="Y11" s="482"/>
      <c r="Z11" s="482"/>
      <c r="AA11" s="482"/>
      <c r="AB11" s="483"/>
    </row>
    <row r="12" spans="1:28" s="2" customFormat="1" ht="19.5" customHeight="1" thickBot="1" x14ac:dyDescent="0.25">
      <c r="A12" s="943" t="s">
        <v>457</v>
      </c>
      <c r="B12" s="944"/>
      <c r="C12" s="139"/>
      <c r="D12" s="139"/>
      <c r="E12" s="139"/>
      <c r="F12" s="156"/>
      <c r="G12" s="156"/>
      <c r="H12" s="156"/>
      <c r="J12" s="471"/>
      <c r="K12" s="472"/>
      <c r="L12" s="473"/>
      <c r="M12" s="165"/>
      <c r="N12" s="917"/>
      <c r="O12" s="918"/>
      <c r="P12" s="918"/>
      <c r="Q12" s="918"/>
      <c r="R12" s="918"/>
      <c r="S12" s="918"/>
      <c r="T12" s="918"/>
      <c r="U12" s="918"/>
      <c r="V12" s="918"/>
      <c r="W12" s="918"/>
      <c r="X12" s="918"/>
      <c r="Y12" s="918"/>
      <c r="Z12" s="918"/>
      <c r="AA12" s="918"/>
      <c r="AB12" s="919"/>
    </row>
    <row r="13" spans="1:28" ht="85.5" customHeight="1" x14ac:dyDescent="0.2">
      <c r="A13" s="348" t="s">
        <v>153</v>
      </c>
      <c r="B13" s="349" t="s">
        <v>95</v>
      </c>
      <c r="C13" s="350" t="s">
        <v>787</v>
      </c>
      <c r="D13" s="350" t="s">
        <v>776</v>
      </c>
      <c r="E13" s="350" t="s">
        <v>458</v>
      </c>
      <c r="F13" s="351" t="s">
        <v>459</v>
      </c>
      <c r="G13" s="462" t="str">
        <f t="shared" ref="G13:G19" si="2">IF((COUNT(J13:L13)&gt;0),AVERAGE(J13:L13),"")</f>
        <v/>
      </c>
      <c r="H13" s="462" t="str">
        <f t="shared" ref="H13:H19" si="3">IF((COUNT(N13:AB13)&gt;0),AVERAGE(N13:AB13),"")</f>
        <v/>
      </c>
      <c r="J13" s="453"/>
      <c r="K13" s="454"/>
      <c r="L13" s="455"/>
      <c r="N13" s="453"/>
      <c r="O13" s="454"/>
      <c r="P13" s="454"/>
      <c r="Q13" s="454"/>
      <c r="R13" s="454"/>
      <c r="S13" s="454"/>
      <c r="T13" s="454"/>
      <c r="U13" s="454"/>
      <c r="V13" s="454"/>
      <c r="W13" s="454"/>
      <c r="X13" s="454"/>
      <c r="Y13" s="454"/>
      <c r="Z13" s="454"/>
      <c r="AA13" s="454"/>
      <c r="AB13" s="455"/>
    </row>
    <row r="14" spans="1:28" s="193" customFormat="1" ht="72" customHeight="1" x14ac:dyDescent="0.2">
      <c r="A14" s="324" t="s">
        <v>528</v>
      </c>
      <c r="B14" s="298" t="s">
        <v>96</v>
      </c>
      <c r="C14" s="275" t="s">
        <v>97</v>
      </c>
      <c r="D14" s="275" t="s">
        <v>810</v>
      </c>
      <c r="E14" s="275" t="s">
        <v>98</v>
      </c>
      <c r="F14" s="276" t="s">
        <v>1527</v>
      </c>
      <c r="G14" s="76" t="str">
        <f t="shared" si="2"/>
        <v/>
      </c>
      <c r="H14" s="76" t="str">
        <f t="shared" si="3"/>
        <v/>
      </c>
      <c r="J14" s="478"/>
      <c r="K14" s="479"/>
      <c r="L14" s="480"/>
      <c r="N14" s="478"/>
      <c r="O14" s="479"/>
      <c r="P14" s="479"/>
      <c r="Q14" s="479"/>
      <c r="R14" s="479"/>
      <c r="S14" s="479"/>
      <c r="T14" s="479"/>
      <c r="U14" s="479"/>
      <c r="V14" s="479"/>
      <c r="W14" s="479"/>
      <c r="X14" s="479"/>
      <c r="Y14" s="479"/>
      <c r="Z14" s="479"/>
      <c r="AA14" s="479"/>
      <c r="AB14" s="480"/>
    </row>
    <row r="15" spans="1:28" ht="97.5" customHeight="1" x14ac:dyDescent="0.2">
      <c r="A15" s="352" t="s">
        <v>534</v>
      </c>
      <c r="B15" s="353" t="s">
        <v>460</v>
      </c>
      <c r="C15" s="354" t="s">
        <v>461</v>
      </c>
      <c r="D15" s="354" t="s">
        <v>462</v>
      </c>
      <c r="E15" s="354" t="s">
        <v>463</v>
      </c>
      <c r="F15" s="355" t="s">
        <v>464</v>
      </c>
      <c r="G15" s="462" t="str">
        <f t="shared" si="2"/>
        <v/>
      </c>
      <c r="H15" s="462" t="str">
        <f t="shared" si="3"/>
        <v/>
      </c>
      <c r="J15" s="456"/>
      <c r="K15" s="457"/>
      <c r="L15" s="458"/>
      <c r="N15" s="456"/>
      <c r="O15" s="457"/>
      <c r="P15" s="457"/>
      <c r="Q15" s="457"/>
      <c r="R15" s="457"/>
      <c r="S15" s="457"/>
      <c r="T15" s="457"/>
      <c r="U15" s="457"/>
      <c r="V15" s="457"/>
      <c r="W15" s="457"/>
      <c r="X15" s="457"/>
      <c r="Y15" s="457"/>
      <c r="Z15" s="457"/>
      <c r="AA15" s="457"/>
      <c r="AB15" s="458"/>
    </row>
    <row r="16" spans="1:28" ht="69.75" customHeight="1" x14ac:dyDescent="0.2">
      <c r="A16" s="323" t="s">
        <v>535</v>
      </c>
      <c r="B16" s="277" t="s">
        <v>334</v>
      </c>
      <c r="C16" s="278" t="s">
        <v>335</v>
      </c>
      <c r="D16" s="278" t="s">
        <v>290</v>
      </c>
      <c r="E16" s="278" t="s">
        <v>291</v>
      </c>
      <c r="F16" s="279" t="s">
        <v>292</v>
      </c>
      <c r="G16" s="76" t="str">
        <f t="shared" si="2"/>
        <v/>
      </c>
      <c r="H16" s="76" t="str">
        <f t="shared" si="3"/>
        <v/>
      </c>
      <c r="J16" s="166"/>
      <c r="K16" s="167"/>
      <c r="L16" s="168"/>
      <c r="N16" s="166"/>
      <c r="O16" s="167"/>
      <c r="P16" s="167"/>
      <c r="Q16" s="167"/>
      <c r="R16" s="167"/>
      <c r="S16" s="167"/>
      <c r="T16" s="167"/>
      <c r="U16" s="167"/>
      <c r="V16" s="167"/>
      <c r="W16" s="167"/>
      <c r="X16" s="167"/>
      <c r="Y16" s="167"/>
      <c r="Z16" s="167"/>
      <c r="AA16" s="167"/>
      <c r="AB16" s="168"/>
    </row>
    <row r="17" spans="1:28" ht="61.5" customHeight="1" x14ac:dyDescent="0.2">
      <c r="A17" s="344" t="s">
        <v>536</v>
      </c>
      <c r="B17" s="356" t="s">
        <v>293</v>
      </c>
      <c r="C17" s="346" t="s">
        <v>853</v>
      </c>
      <c r="D17" s="346" t="s">
        <v>854</v>
      </c>
      <c r="E17" s="346" t="s">
        <v>855</v>
      </c>
      <c r="F17" s="347" t="s">
        <v>856</v>
      </c>
      <c r="G17" s="462" t="str">
        <f t="shared" si="2"/>
        <v/>
      </c>
      <c r="H17" s="462" t="str">
        <f t="shared" si="3"/>
        <v/>
      </c>
      <c r="J17" s="456"/>
      <c r="K17" s="457"/>
      <c r="L17" s="458"/>
      <c r="N17" s="456"/>
      <c r="O17" s="457"/>
      <c r="P17" s="457"/>
      <c r="Q17" s="457"/>
      <c r="R17" s="457"/>
      <c r="S17" s="457"/>
      <c r="T17" s="457"/>
      <c r="U17" s="457"/>
      <c r="V17" s="457"/>
      <c r="W17" s="457"/>
      <c r="X17" s="457"/>
      <c r="Y17" s="457"/>
      <c r="Z17" s="457"/>
      <c r="AA17" s="457"/>
      <c r="AB17" s="458"/>
    </row>
    <row r="18" spans="1:28" ht="78" customHeight="1" x14ac:dyDescent="0.2">
      <c r="A18" s="323" t="s">
        <v>537</v>
      </c>
      <c r="B18" s="277" t="s">
        <v>857</v>
      </c>
      <c r="C18" s="278" t="s">
        <v>838</v>
      </c>
      <c r="D18" s="278" t="s">
        <v>858</v>
      </c>
      <c r="E18" s="278" t="s">
        <v>859</v>
      </c>
      <c r="F18" s="279" t="s">
        <v>839</v>
      </c>
      <c r="G18" s="76" t="str">
        <f t="shared" si="2"/>
        <v/>
      </c>
      <c r="H18" s="76" t="str">
        <f t="shared" si="3"/>
        <v/>
      </c>
      <c r="J18" s="166"/>
      <c r="K18" s="167"/>
      <c r="L18" s="168"/>
      <c r="N18" s="166"/>
      <c r="O18" s="167"/>
      <c r="P18" s="167"/>
      <c r="Q18" s="167"/>
      <c r="R18" s="167"/>
      <c r="S18" s="167"/>
      <c r="T18" s="167"/>
      <c r="U18" s="167"/>
      <c r="V18" s="167"/>
      <c r="W18" s="167"/>
      <c r="X18" s="167"/>
      <c r="Y18" s="167"/>
      <c r="Z18" s="167"/>
      <c r="AA18" s="167"/>
      <c r="AB18" s="168"/>
    </row>
    <row r="19" spans="1:28" ht="37.5" customHeight="1" thickBot="1" x14ac:dyDescent="0.25">
      <c r="A19" s="357" t="s">
        <v>538</v>
      </c>
      <c r="B19" s="358" t="s">
        <v>729</v>
      </c>
      <c r="C19" s="359" t="s">
        <v>341</v>
      </c>
      <c r="D19" s="359" t="s">
        <v>342</v>
      </c>
      <c r="E19" s="359" t="s">
        <v>840</v>
      </c>
      <c r="F19" s="360" t="s">
        <v>495</v>
      </c>
      <c r="G19" s="463" t="str">
        <f t="shared" si="2"/>
        <v/>
      </c>
      <c r="H19" s="463" t="str">
        <f t="shared" si="3"/>
        <v/>
      </c>
      <c r="J19" s="459"/>
      <c r="K19" s="460"/>
      <c r="L19" s="461"/>
      <c r="N19" s="459"/>
      <c r="O19" s="460"/>
      <c r="P19" s="460"/>
      <c r="Q19" s="460"/>
      <c r="R19" s="460"/>
      <c r="S19" s="460"/>
      <c r="T19" s="460"/>
      <c r="U19" s="460"/>
      <c r="V19" s="460"/>
      <c r="W19" s="460"/>
      <c r="X19" s="460"/>
      <c r="Y19" s="460"/>
      <c r="Z19" s="460"/>
      <c r="AA19" s="460"/>
      <c r="AB19" s="461"/>
    </row>
    <row r="20" spans="1:28" s="2" customFormat="1" ht="19.5" customHeight="1" thickBot="1" x14ac:dyDescent="0.25">
      <c r="A20" s="945" t="s">
        <v>770</v>
      </c>
      <c r="B20" s="946"/>
      <c r="C20" s="125"/>
      <c r="D20" s="125"/>
      <c r="E20" s="125"/>
      <c r="F20" s="126"/>
      <c r="G20" s="127"/>
      <c r="H20" s="126"/>
      <c r="J20" s="474"/>
      <c r="K20" s="475"/>
      <c r="L20" s="476"/>
      <c r="M20" s="165"/>
      <c r="N20" s="878"/>
      <c r="O20" s="879"/>
      <c r="P20" s="879"/>
      <c r="Q20" s="879"/>
      <c r="R20" s="879"/>
      <c r="S20" s="879"/>
      <c r="T20" s="879"/>
      <c r="U20" s="879"/>
      <c r="V20" s="879"/>
      <c r="W20" s="879"/>
      <c r="X20" s="879"/>
      <c r="Y20" s="879"/>
      <c r="Z20" s="879"/>
      <c r="AA20" s="879"/>
      <c r="AB20" s="880"/>
    </row>
    <row r="21" spans="1:28" ht="63" customHeight="1" x14ac:dyDescent="0.2">
      <c r="A21" s="55" t="s">
        <v>539</v>
      </c>
      <c r="B21" s="10" t="s">
        <v>509</v>
      </c>
      <c r="C21" s="3" t="s">
        <v>510</v>
      </c>
      <c r="D21" s="3" t="s">
        <v>511</v>
      </c>
      <c r="E21" s="3" t="s">
        <v>512</v>
      </c>
      <c r="F21" s="26" t="s">
        <v>671</v>
      </c>
      <c r="G21" s="76" t="str">
        <f t="shared" ref="G21:G27" si="4">IF((COUNT(J21:L21)&gt;0),AVERAGE(J21:L21),"")</f>
        <v/>
      </c>
      <c r="H21" s="76" t="str">
        <f t="shared" ref="H21:H27" si="5">IF((COUNT(N21:AB21)&gt;0),AVERAGE(N21:AB21),"")</f>
        <v/>
      </c>
      <c r="J21" s="180"/>
      <c r="K21" s="181"/>
      <c r="L21" s="182"/>
      <c r="N21" s="180"/>
      <c r="O21" s="181"/>
      <c r="P21" s="181"/>
      <c r="Q21" s="181"/>
      <c r="R21" s="181"/>
      <c r="S21" s="181"/>
      <c r="T21" s="181"/>
      <c r="U21" s="181"/>
      <c r="V21" s="181"/>
      <c r="W21" s="181"/>
      <c r="X21" s="181"/>
      <c r="Y21" s="181"/>
      <c r="Z21" s="181"/>
      <c r="AA21" s="181"/>
      <c r="AB21" s="182"/>
    </row>
    <row r="22" spans="1:28" ht="80.25" customHeight="1" x14ac:dyDescent="0.2">
      <c r="A22" s="352" t="s">
        <v>540</v>
      </c>
      <c r="B22" s="345" t="s">
        <v>294</v>
      </c>
      <c r="C22" s="346" t="s">
        <v>490</v>
      </c>
      <c r="D22" s="346" t="s">
        <v>841</v>
      </c>
      <c r="E22" s="346" t="s">
        <v>491</v>
      </c>
      <c r="F22" s="347" t="s">
        <v>788</v>
      </c>
      <c r="G22" s="462" t="str">
        <f t="shared" si="4"/>
        <v/>
      </c>
      <c r="H22" s="462" t="str">
        <f t="shared" si="5"/>
        <v/>
      </c>
      <c r="J22" s="456"/>
      <c r="K22" s="457"/>
      <c r="L22" s="458"/>
      <c r="N22" s="456"/>
      <c r="O22" s="457"/>
      <c r="P22" s="457"/>
      <c r="Q22" s="457"/>
      <c r="R22" s="457"/>
      <c r="S22" s="457"/>
      <c r="T22" s="457"/>
      <c r="U22" s="457"/>
      <c r="V22" s="457"/>
      <c r="W22" s="457"/>
      <c r="X22" s="457"/>
      <c r="Y22" s="457"/>
      <c r="Z22" s="457"/>
      <c r="AA22" s="457"/>
      <c r="AB22" s="458"/>
    </row>
    <row r="23" spans="1:28" ht="89.45" customHeight="1" x14ac:dyDescent="0.2">
      <c r="A23" s="55" t="s">
        <v>541</v>
      </c>
      <c r="B23" s="281" t="s">
        <v>295</v>
      </c>
      <c r="C23" s="278" t="s">
        <v>296</v>
      </c>
      <c r="D23" s="278" t="s">
        <v>297</v>
      </c>
      <c r="E23" s="278" t="s">
        <v>298</v>
      </c>
      <c r="F23" s="279" t="s">
        <v>769</v>
      </c>
      <c r="G23" s="76" t="str">
        <f t="shared" si="4"/>
        <v/>
      </c>
      <c r="H23" s="76" t="str">
        <f t="shared" si="5"/>
        <v/>
      </c>
      <c r="J23" s="166"/>
      <c r="K23" s="167"/>
      <c r="L23" s="168"/>
      <c r="N23" s="166"/>
      <c r="O23" s="167"/>
      <c r="P23" s="167"/>
      <c r="Q23" s="167"/>
      <c r="R23" s="167"/>
      <c r="S23" s="167"/>
      <c r="T23" s="167"/>
      <c r="U23" s="167"/>
      <c r="V23" s="167"/>
      <c r="W23" s="167"/>
      <c r="X23" s="167"/>
      <c r="Y23" s="167"/>
      <c r="Z23" s="167"/>
      <c r="AA23" s="167"/>
      <c r="AB23" s="168"/>
    </row>
    <row r="24" spans="1:28" s="9" customFormat="1" ht="95.45" customHeight="1" x14ac:dyDescent="0.2">
      <c r="A24" s="352" t="s">
        <v>542</v>
      </c>
      <c r="B24" s="356" t="s">
        <v>1528</v>
      </c>
      <c r="C24" s="346" t="s">
        <v>860</v>
      </c>
      <c r="D24" s="346" t="s">
        <v>861</v>
      </c>
      <c r="E24" s="346" t="s">
        <v>877</v>
      </c>
      <c r="F24" s="347" t="s">
        <v>862</v>
      </c>
      <c r="G24" s="462" t="str">
        <f t="shared" si="4"/>
        <v/>
      </c>
      <c r="H24" s="462" t="str">
        <f t="shared" si="5"/>
        <v/>
      </c>
      <c r="J24" s="464"/>
      <c r="K24" s="465"/>
      <c r="L24" s="466"/>
      <c r="M24" s="179"/>
      <c r="N24" s="464"/>
      <c r="O24" s="465"/>
      <c r="P24" s="465"/>
      <c r="Q24" s="465"/>
      <c r="R24" s="465"/>
      <c r="S24" s="465"/>
      <c r="T24" s="465"/>
      <c r="U24" s="465"/>
      <c r="V24" s="465"/>
      <c r="W24" s="465"/>
      <c r="X24" s="465"/>
      <c r="Y24" s="465"/>
      <c r="Z24" s="465"/>
      <c r="AA24" s="465"/>
      <c r="AB24" s="466"/>
    </row>
    <row r="25" spans="1:28" ht="78" customHeight="1" x14ac:dyDescent="0.2">
      <c r="A25" s="323" t="s">
        <v>543</v>
      </c>
      <c r="B25" s="281" t="s">
        <v>178</v>
      </c>
      <c r="C25" s="278" t="s">
        <v>811</v>
      </c>
      <c r="D25" s="278" t="s">
        <v>812</v>
      </c>
      <c r="E25" s="278" t="s">
        <v>825</v>
      </c>
      <c r="F25" s="279" t="s">
        <v>179</v>
      </c>
      <c r="G25" s="76" t="str">
        <f t="shared" si="4"/>
        <v/>
      </c>
      <c r="H25" s="76" t="str">
        <f t="shared" si="5"/>
        <v/>
      </c>
      <c r="J25" s="166"/>
      <c r="K25" s="167"/>
      <c r="L25" s="168"/>
      <c r="N25" s="166"/>
      <c r="O25" s="167"/>
      <c r="P25" s="167"/>
      <c r="Q25" s="167"/>
      <c r="R25" s="167"/>
      <c r="S25" s="167"/>
      <c r="T25" s="167"/>
      <c r="U25" s="167"/>
      <c r="V25" s="167"/>
      <c r="W25" s="167"/>
      <c r="X25" s="167"/>
      <c r="Y25" s="167"/>
      <c r="Z25" s="167"/>
      <c r="AA25" s="167"/>
      <c r="AB25" s="168"/>
    </row>
    <row r="26" spans="1:28" ht="97.15" customHeight="1" x14ac:dyDescent="0.2">
      <c r="A26" s="352" t="s">
        <v>544</v>
      </c>
      <c r="B26" s="361" t="s">
        <v>647</v>
      </c>
      <c r="C26" s="362" t="s">
        <v>311</v>
      </c>
      <c r="D26" s="362" t="s">
        <v>1529</v>
      </c>
      <c r="E26" s="362" t="s">
        <v>312</v>
      </c>
      <c r="F26" s="363" t="s">
        <v>513</v>
      </c>
      <c r="G26" s="462" t="str">
        <f t="shared" si="4"/>
        <v/>
      </c>
      <c r="H26" s="462" t="str">
        <f t="shared" si="5"/>
        <v/>
      </c>
      <c r="J26" s="456"/>
      <c r="K26" s="457"/>
      <c r="L26" s="458"/>
      <c r="N26" s="456"/>
      <c r="O26" s="457"/>
      <c r="P26" s="457"/>
      <c r="Q26" s="457"/>
      <c r="R26" s="457"/>
      <c r="S26" s="457"/>
      <c r="T26" s="457"/>
      <c r="U26" s="457"/>
      <c r="V26" s="457"/>
      <c r="W26" s="457"/>
      <c r="X26" s="457"/>
      <c r="Y26" s="457"/>
      <c r="Z26" s="457"/>
      <c r="AA26" s="457"/>
      <c r="AB26" s="458"/>
    </row>
    <row r="27" spans="1:28" ht="93.75" customHeight="1" thickBot="1" x14ac:dyDescent="0.25">
      <c r="A27" s="55" t="s">
        <v>545</v>
      </c>
      <c r="B27" s="65" t="s">
        <v>346</v>
      </c>
      <c r="C27" s="3" t="s">
        <v>863</v>
      </c>
      <c r="D27" s="3" t="s">
        <v>864</v>
      </c>
      <c r="E27" s="3" t="s">
        <v>842</v>
      </c>
      <c r="F27" s="26" t="s">
        <v>865</v>
      </c>
      <c r="G27" s="121" t="str">
        <f t="shared" si="4"/>
        <v/>
      </c>
      <c r="H27" s="121" t="str">
        <f t="shared" si="5"/>
        <v/>
      </c>
      <c r="J27" s="173"/>
      <c r="K27" s="174"/>
      <c r="L27" s="175"/>
      <c r="N27" s="173"/>
      <c r="O27" s="174"/>
      <c r="P27" s="174"/>
      <c r="Q27" s="174"/>
      <c r="R27" s="174"/>
      <c r="S27" s="174"/>
      <c r="T27" s="174"/>
      <c r="U27" s="174"/>
      <c r="V27" s="174"/>
      <c r="W27" s="174"/>
      <c r="X27" s="174"/>
      <c r="Y27" s="174"/>
      <c r="Z27" s="174"/>
      <c r="AA27" s="174"/>
      <c r="AB27" s="175"/>
    </row>
    <row r="28" spans="1:28" s="2" customFormat="1" ht="19.5" customHeight="1" thickBot="1" x14ac:dyDescent="0.25">
      <c r="A28" s="939" t="s">
        <v>504</v>
      </c>
      <c r="B28" s="940"/>
      <c r="C28" s="125"/>
      <c r="D28" s="125"/>
      <c r="E28" s="125"/>
      <c r="F28" s="126"/>
      <c r="G28" s="127"/>
      <c r="H28" s="126"/>
      <c r="J28" s="474"/>
      <c r="K28" s="475"/>
      <c r="L28" s="476"/>
      <c r="M28" s="165"/>
      <c r="N28" s="878"/>
      <c r="O28" s="879"/>
      <c r="P28" s="879"/>
      <c r="Q28" s="879"/>
      <c r="R28" s="879"/>
      <c r="S28" s="879"/>
      <c r="T28" s="879"/>
      <c r="U28" s="879"/>
      <c r="V28" s="879"/>
      <c r="W28" s="879"/>
      <c r="X28" s="879"/>
      <c r="Y28" s="879"/>
      <c r="Z28" s="879"/>
      <c r="AA28" s="879"/>
      <c r="AB28" s="880"/>
    </row>
    <row r="29" spans="1:28" ht="48.75" customHeight="1" x14ac:dyDescent="0.2">
      <c r="A29" s="364" t="s">
        <v>546</v>
      </c>
      <c r="B29" s="365" t="s">
        <v>674</v>
      </c>
      <c r="C29" s="366" t="s">
        <v>730</v>
      </c>
      <c r="D29" s="366" t="s">
        <v>731</v>
      </c>
      <c r="E29" s="366" t="s">
        <v>732</v>
      </c>
      <c r="F29" s="367" t="s">
        <v>866</v>
      </c>
      <c r="G29" s="462" t="str">
        <f t="shared" ref="G29:G38" si="6">IF((COUNT(J29:L29)&gt;0),AVERAGE(J29:L29),"")</f>
        <v/>
      </c>
      <c r="H29" s="462" t="str">
        <f t="shared" ref="H29:H38" si="7">IF((COUNT(N29:AB29)&gt;0),AVERAGE(N29:AB29),"")</f>
        <v/>
      </c>
      <c r="J29" s="453"/>
      <c r="K29" s="454"/>
      <c r="L29" s="455"/>
      <c r="N29" s="453"/>
      <c r="O29" s="454"/>
      <c r="P29" s="454"/>
      <c r="Q29" s="454"/>
      <c r="R29" s="454"/>
      <c r="S29" s="454"/>
      <c r="T29" s="454"/>
      <c r="U29" s="454"/>
      <c r="V29" s="454"/>
      <c r="W29" s="454"/>
      <c r="X29" s="454"/>
      <c r="Y29" s="454"/>
      <c r="Z29" s="454"/>
      <c r="AA29" s="454"/>
      <c r="AB29" s="455"/>
    </row>
    <row r="30" spans="1:28" ht="93" customHeight="1" x14ac:dyDescent="0.2">
      <c r="A30" s="323" t="s">
        <v>547</v>
      </c>
      <c r="B30" s="281" t="s">
        <v>867</v>
      </c>
      <c r="C30" s="278" t="s">
        <v>410</v>
      </c>
      <c r="D30" s="278" t="s">
        <v>411</v>
      </c>
      <c r="E30" s="278" t="s">
        <v>412</v>
      </c>
      <c r="F30" s="279" t="s">
        <v>413</v>
      </c>
      <c r="G30" s="76" t="str">
        <f t="shared" si="6"/>
        <v/>
      </c>
      <c r="H30" s="76" t="str">
        <f t="shared" si="7"/>
        <v/>
      </c>
      <c r="J30" s="166"/>
      <c r="K30" s="167"/>
      <c r="L30" s="168"/>
      <c r="N30" s="166"/>
      <c r="O30" s="167"/>
      <c r="P30" s="167"/>
      <c r="Q30" s="167"/>
      <c r="R30" s="167"/>
      <c r="S30" s="167"/>
      <c r="T30" s="167"/>
      <c r="U30" s="167"/>
      <c r="V30" s="167"/>
      <c r="W30" s="167"/>
      <c r="X30" s="167"/>
      <c r="Y30" s="167"/>
      <c r="Z30" s="167"/>
      <c r="AA30" s="167"/>
      <c r="AB30" s="168"/>
    </row>
    <row r="31" spans="1:28" ht="90.75" customHeight="1" x14ac:dyDescent="0.2">
      <c r="A31" s="344" t="s">
        <v>548</v>
      </c>
      <c r="B31" s="345" t="s">
        <v>868</v>
      </c>
      <c r="C31" s="346" t="s">
        <v>505</v>
      </c>
      <c r="D31" s="346" t="s">
        <v>299</v>
      </c>
      <c r="E31" s="346" t="s">
        <v>496</v>
      </c>
      <c r="F31" s="347" t="s">
        <v>670</v>
      </c>
      <c r="G31" s="462" t="str">
        <f t="shared" si="6"/>
        <v/>
      </c>
      <c r="H31" s="462" t="str">
        <f t="shared" si="7"/>
        <v/>
      </c>
      <c r="J31" s="456"/>
      <c r="K31" s="457"/>
      <c r="L31" s="458"/>
      <c r="N31" s="456"/>
      <c r="O31" s="457"/>
      <c r="P31" s="457"/>
      <c r="Q31" s="457"/>
      <c r="R31" s="457"/>
      <c r="S31" s="457"/>
      <c r="T31" s="457"/>
      <c r="U31" s="457"/>
      <c r="V31" s="457"/>
      <c r="W31" s="457"/>
      <c r="X31" s="457"/>
      <c r="Y31" s="457"/>
      <c r="Z31" s="457"/>
      <c r="AA31" s="457"/>
      <c r="AB31" s="458"/>
    </row>
    <row r="32" spans="1:28" ht="78.599999999999994" customHeight="1" x14ac:dyDescent="0.2">
      <c r="A32" s="323" t="s">
        <v>549</v>
      </c>
      <c r="B32" s="281" t="s">
        <v>343</v>
      </c>
      <c r="C32" s="278" t="s">
        <v>466</v>
      </c>
      <c r="D32" s="278" t="s">
        <v>467</v>
      </c>
      <c r="E32" s="278" t="s">
        <v>468</v>
      </c>
      <c r="F32" s="279" t="s">
        <v>469</v>
      </c>
      <c r="G32" s="76" t="str">
        <f t="shared" si="6"/>
        <v/>
      </c>
      <c r="H32" s="76" t="str">
        <f t="shared" si="7"/>
        <v/>
      </c>
      <c r="J32" s="166"/>
      <c r="K32" s="167"/>
      <c r="L32" s="168"/>
      <c r="N32" s="166"/>
      <c r="O32" s="167"/>
      <c r="P32" s="167"/>
      <c r="Q32" s="167"/>
      <c r="R32" s="167"/>
      <c r="S32" s="167"/>
      <c r="T32" s="167"/>
      <c r="U32" s="167"/>
      <c r="V32" s="167"/>
      <c r="W32" s="167"/>
      <c r="X32" s="167"/>
      <c r="Y32" s="167"/>
      <c r="Z32" s="167"/>
      <c r="AA32" s="167"/>
      <c r="AB32" s="168"/>
    </row>
    <row r="33" spans="1:28" ht="82.9" customHeight="1" x14ac:dyDescent="0.2">
      <c r="A33" s="344" t="s">
        <v>550</v>
      </c>
      <c r="B33" s="345" t="s">
        <v>300</v>
      </c>
      <c r="C33" s="346" t="s">
        <v>301</v>
      </c>
      <c r="D33" s="346" t="s">
        <v>302</v>
      </c>
      <c r="E33" s="346" t="s">
        <v>303</v>
      </c>
      <c r="F33" s="347" t="s">
        <v>304</v>
      </c>
      <c r="G33" s="462" t="str">
        <f t="shared" si="6"/>
        <v/>
      </c>
      <c r="H33" s="462" t="str">
        <f t="shared" si="7"/>
        <v/>
      </c>
      <c r="J33" s="456"/>
      <c r="K33" s="457"/>
      <c r="L33" s="458"/>
      <c r="N33" s="456"/>
      <c r="O33" s="457"/>
      <c r="P33" s="457"/>
      <c r="Q33" s="457"/>
      <c r="R33" s="457"/>
      <c r="S33" s="457"/>
      <c r="T33" s="457"/>
      <c r="U33" s="457"/>
      <c r="V33" s="457"/>
      <c r="W33" s="457"/>
      <c r="X33" s="457"/>
      <c r="Y33" s="457"/>
      <c r="Z33" s="457"/>
      <c r="AA33" s="457"/>
      <c r="AB33" s="458"/>
    </row>
    <row r="34" spans="1:28" ht="62.45" customHeight="1" x14ac:dyDescent="0.2">
      <c r="A34" s="323" t="s">
        <v>551</v>
      </c>
      <c r="B34" s="281" t="s">
        <v>869</v>
      </c>
      <c r="C34" s="278" t="s">
        <v>870</v>
      </c>
      <c r="D34" s="278" t="s">
        <v>871</v>
      </c>
      <c r="E34" s="278" t="s">
        <v>737</v>
      </c>
      <c r="F34" s="279" t="s">
        <v>1531</v>
      </c>
      <c r="G34" s="76" t="str">
        <f t="shared" si="6"/>
        <v/>
      </c>
      <c r="H34" s="76" t="str">
        <f t="shared" si="7"/>
        <v/>
      </c>
      <c r="J34" s="166"/>
      <c r="K34" s="167"/>
      <c r="L34" s="168"/>
      <c r="N34" s="166"/>
      <c r="O34" s="167"/>
      <c r="P34" s="167"/>
      <c r="Q34" s="167"/>
      <c r="R34" s="167"/>
      <c r="S34" s="167"/>
      <c r="T34" s="167"/>
      <c r="U34" s="167"/>
      <c r="V34" s="167"/>
      <c r="W34" s="167"/>
      <c r="X34" s="167"/>
      <c r="Y34" s="167"/>
      <c r="Z34" s="167"/>
      <c r="AA34" s="167"/>
      <c r="AB34" s="168"/>
    </row>
    <row r="35" spans="1:28" ht="131.44999999999999" customHeight="1" x14ac:dyDescent="0.2">
      <c r="A35" s="344" t="s">
        <v>552</v>
      </c>
      <c r="B35" s="345" t="s">
        <v>872</v>
      </c>
      <c r="C35" s="346" t="s">
        <v>89</v>
      </c>
      <c r="D35" s="346" t="s">
        <v>90</v>
      </c>
      <c r="E35" s="346" t="s">
        <v>305</v>
      </c>
      <c r="F35" s="347" t="s">
        <v>523</v>
      </c>
      <c r="G35" s="462" t="str">
        <f t="shared" si="6"/>
        <v/>
      </c>
      <c r="H35" s="462" t="str">
        <f t="shared" si="7"/>
        <v/>
      </c>
      <c r="I35" s="12"/>
      <c r="J35" s="456"/>
      <c r="K35" s="457"/>
      <c r="L35" s="458"/>
      <c r="N35" s="456"/>
      <c r="O35" s="457"/>
      <c r="P35" s="457"/>
      <c r="Q35" s="457"/>
      <c r="R35" s="457"/>
      <c r="S35" s="457"/>
      <c r="T35" s="457"/>
      <c r="U35" s="457"/>
      <c r="V35" s="457"/>
      <c r="W35" s="457"/>
      <c r="X35" s="457"/>
      <c r="Y35" s="457"/>
      <c r="Z35" s="457"/>
      <c r="AA35" s="457"/>
      <c r="AB35" s="458"/>
    </row>
    <row r="36" spans="1:28" ht="60" customHeight="1" x14ac:dyDescent="0.2">
      <c r="A36" s="323" t="s">
        <v>553</v>
      </c>
      <c r="B36" s="329" t="s">
        <v>677</v>
      </c>
      <c r="C36" s="278" t="s">
        <v>677</v>
      </c>
      <c r="D36" s="278" t="s">
        <v>470</v>
      </c>
      <c r="E36" s="278" t="s">
        <v>471</v>
      </c>
      <c r="F36" s="279" t="s">
        <v>724</v>
      </c>
      <c r="G36" s="76" t="str">
        <f t="shared" si="6"/>
        <v/>
      </c>
      <c r="H36" s="76" t="str">
        <f t="shared" si="7"/>
        <v/>
      </c>
      <c r="J36" s="166"/>
      <c r="K36" s="167"/>
      <c r="L36" s="168"/>
      <c r="N36" s="166"/>
      <c r="O36" s="167"/>
      <c r="P36" s="167"/>
      <c r="Q36" s="167"/>
      <c r="R36" s="167"/>
      <c r="S36" s="167"/>
      <c r="T36" s="167"/>
      <c r="U36" s="167"/>
      <c r="V36" s="167"/>
      <c r="W36" s="167"/>
      <c r="X36" s="167"/>
      <c r="Y36" s="167"/>
      <c r="Z36" s="167"/>
      <c r="AA36" s="167"/>
      <c r="AB36" s="168"/>
    </row>
    <row r="37" spans="1:28" ht="74.25" customHeight="1" x14ac:dyDescent="0.2">
      <c r="A37" s="368" t="s">
        <v>554</v>
      </c>
      <c r="B37" s="345" t="s">
        <v>283</v>
      </c>
      <c r="C37" s="346" t="s">
        <v>789</v>
      </c>
      <c r="D37" s="346" t="s">
        <v>714</v>
      </c>
      <c r="E37" s="346" t="s">
        <v>675</v>
      </c>
      <c r="F37" s="347" t="s">
        <v>713</v>
      </c>
      <c r="G37" s="462" t="str">
        <f t="shared" si="6"/>
        <v/>
      </c>
      <c r="H37" s="462" t="str">
        <f t="shared" si="7"/>
        <v/>
      </c>
      <c r="J37" s="456"/>
      <c r="K37" s="457"/>
      <c r="L37" s="458"/>
      <c r="N37" s="456"/>
      <c r="O37" s="457"/>
      <c r="P37" s="457"/>
      <c r="Q37" s="457"/>
      <c r="R37" s="457"/>
      <c r="S37" s="457"/>
      <c r="T37" s="457"/>
      <c r="U37" s="457"/>
      <c r="V37" s="457"/>
      <c r="W37" s="457"/>
      <c r="X37" s="457"/>
      <c r="Y37" s="457"/>
      <c r="Z37" s="457"/>
      <c r="AA37" s="457"/>
      <c r="AB37" s="458"/>
    </row>
    <row r="38" spans="1:28" ht="66" customHeight="1" thickBot="1" x14ac:dyDescent="0.25">
      <c r="A38" s="323" t="s">
        <v>555</v>
      </c>
      <c r="B38" s="281" t="s">
        <v>306</v>
      </c>
      <c r="C38" s="278" t="s">
        <v>733</v>
      </c>
      <c r="D38" s="278" t="s">
        <v>715</v>
      </c>
      <c r="E38" s="278" t="s">
        <v>676</v>
      </c>
      <c r="F38" s="279" t="s">
        <v>716</v>
      </c>
      <c r="G38" s="76" t="str">
        <f t="shared" si="6"/>
        <v/>
      </c>
      <c r="H38" s="76" t="str">
        <f t="shared" si="7"/>
        <v/>
      </c>
      <c r="J38" s="166"/>
      <c r="K38" s="167"/>
      <c r="L38" s="168"/>
      <c r="N38" s="166"/>
      <c r="O38" s="167"/>
      <c r="P38" s="167"/>
      <c r="Q38" s="167"/>
      <c r="R38" s="167"/>
      <c r="S38" s="167"/>
      <c r="T38" s="167"/>
      <c r="U38" s="167"/>
      <c r="V38" s="167"/>
      <c r="W38" s="167"/>
      <c r="X38" s="167"/>
      <c r="Y38" s="167"/>
      <c r="Z38" s="167"/>
      <c r="AA38" s="167"/>
      <c r="AB38" s="168"/>
    </row>
    <row r="39" spans="1:28" s="2" customFormat="1" ht="19.5" customHeight="1" thickBot="1" x14ac:dyDescent="0.25">
      <c r="A39" s="939" t="s">
        <v>771</v>
      </c>
      <c r="B39" s="940"/>
      <c r="C39" s="125"/>
      <c r="D39" s="125"/>
      <c r="E39" s="125"/>
      <c r="F39" s="126"/>
      <c r="G39" s="127"/>
      <c r="H39" s="126"/>
      <c r="J39" s="474"/>
      <c r="K39" s="475"/>
      <c r="L39" s="476"/>
      <c r="M39" s="165"/>
      <c r="N39" s="878"/>
      <c r="O39" s="879"/>
      <c r="P39" s="879"/>
      <c r="Q39" s="879"/>
      <c r="R39" s="879"/>
      <c r="S39" s="879"/>
      <c r="T39" s="879"/>
      <c r="U39" s="879"/>
      <c r="V39" s="879"/>
      <c r="W39" s="879"/>
      <c r="X39" s="879"/>
      <c r="Y39" s="879"/>
      <c r="Z39" s="879"/>
      <c r="AA39" s="879"/>
      <c r="AB39" s="880"/>
    </row>
    <row r="40" spans="1:28" ht="118.5" customHeight="1" x14ac:dyDescent="0.2">
      <c r="A40" s="352" t="s">
        <v>529</v>
      </c>
      <c r="B40" s="369" t="s">
        <v>284</v>
      </c>
      <c r="C40" s="354" t="s">
        <v>234</v>
      </c>
      <c r="D40" s="354" t="s">
        <v>235</v>
      </c>
      <c r="E40" s="354" t="s">
        <v>285</v>
      </c>
      <c r="F40" s="355" t="s">
        <v>663</v>
      </c>
      <c r="G40" s="467" t="str">
        <f t="shared" ref="G40:G47" si="8">IF((COUNT(J40:L40)&gt;0),AVERAGE(J40:L40),"")</f>
        <v/>
      </c>
      <c r="H40" s="462" t="str">
        <f t="shared" ref="H40:H47" si="9">IF((COUNT(N40:AB40)&gt;0),AVERAGE(N40:AB40),"")</f>
        <v/>
      </c>
      <c r="J40" s="453"/>
      <c r="K40" s="454"/>
      <c r="L40" s="455"/>
      <c r="N40" s="453"/>
      <c r="O40" s="454"/>
      <c r="P40" s="454"/>
      <c r="Q40" s="454"/>
      <c r="R40" s="454"/>
      <c r="S40" s="454"/>
      <c r="T40" s="454"/>
      <c r="U40" s="454"/>
      <c r="V40" s="454"/>
      <c r="W40" s="454"/>
      <c r="X40" s="454"/>
      <c r="Y40" s="454"/>
      <c r="Z40" s="454"/>
      <c r="AA40" s="454"/>
      <c r="AB40" s="455"/>
    </row>
    <row r="41" spans="1:28" ht="144" customHeight="1" x14ac:dyDescent="0.2">
      <c r="A41" s="55" t="s">
        <v>556</v>
      </c>
      <c r="B41" s="281" t="s">
        <v>664</v>
      </c>
      <c r="C41" s="3" t="s">
        <v>665</v>
      </c>
      <c r="D41" s="3" t="s">
        <v>666</v>
      </c>
      <c r="E41" s="3" t="s">
        <v>521</v>
      </c>
      <c r="F41" s="26" t="s">
        <v>522</v>
      </c>
      <c r="G41" s="120" t="str">
        <f t="shared" si="8"/>
        <v/>
      </c>
      <c r="H41" s="76" t="str">
        <f t="shared" si="9"/>
        <v/>
      </c>
      <c r="J41" s="166"/>
      <c r="K41" s="167"/>
      <c r="L41" s="168"/>
      <c r="N41" s="166"/>
      <c r="O41" s="167"/>
      <c r="P41" s="167"/>
      <c r="Q41" s="167"/>
      <c r="R41" s="167"/>
      <c r="S41" s="167"/>
      <c r="T41" s="167"/>
      <c r="U41" s="167"/>
      <c r="V41" s="167"/>
      <c r="W41" s="167"/>
      <c r="X41" s="167"/>
      <c r="Y41" s="167"/>
      <c r="Z41" s="167"/>
      <c r="AA41" s="167"/>
      <c r="AB41" s="168"/>
    </row>
    <row r="42" spans="1:28" ht="52.5" x14ac:dyDescent="0.2">
      <c r="A42" s="352" t="s">
        <v>557</v>
      </c>
      <c r="B42" s="369" t="s">
        <v>873</v>
      </c>
      <c r="C42" s="354" t="s">
        <v>843</v>
      </c>
      <c r="D42" s="354" t="s">
        <v>844</v>
      </c>
      <c r="E42" s="354" t="s">
        <v>874</v>
      </c>
      <c r="F42" s="355" t="s">
        <v>845</v>
      </c>
      <c r="G42" s="467" t="str">
        <f t="shared" si="8"/>
        <v/>
      </c>
      <c r="H42" s="462" t="str">
        <f t="shared" si="9"/>
        <v/>
      </c>
      <c r="J42" s="456"/>
      <c r="K42" s="457"/>
      <c r="L42" s="458"/>
      <c r="N42" s="456"/>
      <c r="O42" s="457"/>
      <c r="P42" s="457"/>
      <c r="Q42" s="457"/>
      <c r="R42" s="457"/>
      <c r="S42" s="457"/>
      <c r="T42" s="457"/>
      <c r="U42" s="457"/>
      <c r="V42" s="457"/>
      <c r="W42" s="457"/>
      <c r="X42" s="457"/>
      <c r="Y42" s="457"/>
      <c r="Z42" s="457"/>
      <c r="AA42" s="457"/>
      <c r="AB42" s="458"/>
    </row>
    <row r="43" spans="1:28" ht="52.5" x14ac:dyDescent="0.2">
      <c r="A43" s="55" t="s">
        <v>317</v>
      </c>
      <c r="B43" s="281" t="s">
        <v>738</v>
      </c>
      <c r="C43" s="278" t="s">
        <v>848</v>
      </c>
      <c r="D43" s="278" t="s">
        <v>847</v>
      </c>
      <c r="E43" s="278" t="s">
        <v>846</v>
      </c>
      <c r="F43" s="279" t="s">
        <v>878</v>
      </c>
      <c r="G43" s="120" t="str">
        <f t="shared" si="8"/>
        <v/>
      </c>
      <c r="H43" s="76" t="str">
        <f t="shared" si="9"/>
        <v/>
      </c>
      <c r="J43" s="166"/>
      <c r="K43" s="167"/>
      <c r="L43" s="168"/>
      <c r="N43" s="166"/>
      <c r="O43" s="167"/>
      <c r="P43" s="167"/>
      <c r="Q43" s="167"/>
      <c r="R43" s="167"/>
      <c r="S43" s="167"/>
      <c r="T43" s="167"/>
      <c r="U43" s="167"/>
      <c r="V43" s="167"/>
      <c r="W43" s="167"/>
      <c r="X43" s="167"/>
      <c r="Y43" s="167"/>
      <c r="Z43" s="167"/>
      <c r="AA43" s="167"/>
      <c r="AB43" s="168"/>
    </row>
    <row r="44" spans="1:28" ht="114.6" customHeight="1" x14ac:dyDescent="0.2">
      <c r="A44" s="352" t="s">
        <v>318</v>
      </c>
      <c r="B44" s="361" t="s">
        <v>286</v>
      </c>
      <c r="C44" s="362" t="s">
        <v>739</v>
      </c>
      <c r="D44" s="362" t="s">
        <v>472</v>
      </c>
      <c r="E44" s="362" t="s">
        <v>473</v>
      </c>
      <c r="F44" s="363" t="s">
        <v>678</v>
      </c>
      <c r="G44" s="467" t="str">
        <f t="shared" si="8"/>
        <v/>
      </c>
      <c r="H44" s="462" t="str">
        <f t="shared" si="9"/>
        <v/>
      </c>
      <c r="J44" s="456"/>
      <c r="K44" s="457"/>
      <c r="L44" s="458"/>
      <c r="N44" s="456"/>
      <c r="O44" s="457"/>
      <c r="P44" s="457"/>
      <c r="Q44" s="457"/>
      <c r="R44" s="457"/>
      <c r="S44" s="457"/>
      <c r="T44" s="457"/>
      <c r="U44" s="457"/>
      <c r="V44" s="457"/>
      <c r="W44" s="457"/>
      <c r="X44" s="457"/>
      <c r="Y44" s="457"/>
      <c r="Z44" s="457"/>
      <c r="AA44" s="457"/>
      <c r="AB44" s="458"/>
    </row>
    <row r="45" spans="1:28" ht="100.9" customHeight="1" x14ac:dyDescent="0.2">
      <c r="A45" s="55" t="s">
        <v>64</v>
      </c>
      <c r="B45" s="281" t="s">
        <v>344</v>
      </c>
      <c r="C45" s="3" t="s">
        <v>740</v>
      </c>
      <c r="D45" s="3" t="s">
        <v>474</v>
      </c>
      <c r="E45" s="3" t="s">
        <v>473</v>
      </c>
      <c r="F45" s="26" t="s">
        <v>875</v>
      </c>
      <c r="G45" s="120" t="str">
        <f t="shared" si="8"/>
        <v/>
      </c>
      <c r="H45" s="76" t="str">
        <f t="shared" si="9"/>
        <v/>
      </c>
      <c r="J45" s="166"/>
      <c r="K45" s="167"/>
      <c r="L45" s="168"/>
      <c r="N45" s="166"/>
      <c r="O45" s="167"/>
      <c r="P45" s="167"/>
      <c r="Q45" s="167"/>
      <c r="R45" s="167"/>
      <c r="S45" s="167"/>
      <c r="T45" s="167"/>
      <c r="U45" s="167"/>
      <c r="V45" s="167"/>
      <c r="W45" s="167"/>
      <c r="X45" s="167"/>
      <c r="Y45" s="167"/>
      <c r="Z45" s="167"/>
      <c r="AA45" s="167"/>
      <c r="AB45" s="168"/>
    </row>
    <row r="46" spans="1:28" ht="73.900000000000006" customHeight="1" x14ac:dyDescent="0.2">
      <c r="A46" s="352" t="s">
        <v>65</v>
      </c>
      <c r="B46" s="345" t="s">
        <v>288</v>
      </c>
      <c r="C46" s="346" t="s">
        <v>287</v>
      </c>
      <c r="D46" s="346" t="s">
        <v>718</v>
      </c>
      <c r="E46" s="346" t="s">
        <v>1530</v>
      </c>
      <c r="F46" s="347" t="s">
        <v>717</v>
      </c>
      <c r="G46" s="467" t="str">
        <f t="shared" si="8"/>
        <v/>
      </c>
      <c r="H46" s="462" t="str">
        <f t="shared" si="9"/>
        <v/>
      </c>
      <c r="J46" s="456"/>
      <c r="K46" s="457"/>
      <c r="L46" s="458"/>
      <c r="N46" s="456"/>
      <c r="O46" s="457"/>
      <c r="P46" s="457"/>
      <c r="Q46" s="457"/>
      <c r="R46" s="457"/>
      <c r="S46" s="457"/>
      <c r="T46" s="457"/>
      <c r="U46" s="457"/>
      <c r="V46" s="457"/>
      <c r="W46" s="457"/>
      <c r="X46" s="457"/>
      <c r="Y46" s="457"/>
      <c r="Z46" s="457"/>
      <c r="AA46" s="457"/>
      <c r="AB46" s="458"/>
    </row>
    <row r="47" spans="1:28" ht="76.5" customHeight="1" thickBot="1" x14ac:dyDescent="0.25">
      <c r="A47" s="299" t="s">
        <v>66</v>
      </c>
      <c r="B47" s="284" t="s">
        <v>876</v>
      </c>
      <c r="C47" s="285" t="s">
        <v>754</v>
      </c>
      <c r="D47" s="285" t="s">
        <v>753</v>
      </c>
      <c r="E47" s="285" t="s">
        <v>755</v>
      </c>
      <c r="F47" s="286" t="s">
        <v>756</v>
      </c>
      <c r="G47" s="118" t="str">
        <f t="shared" si="8"/>
        <v/>
      </c>
      <c r="H47" s="119" t="str">
        <f t="shared" si="9"/>
        <v/>
      </c>
      <c r="J47" s="203"/>
      <c r="K47" s="204"/>
      <c r="L47" s="205"/>
      <c r="N47" s="203"/>
      <c r="O47" s="204"/>
      <c r="P47" s="204"/>
      <c r="Q47" s="204"/>
      <c r="R47" s="204"/>
      <c r="S47" s="204"/>
      <c r="T47" s="204"/>
      <c r="U47" s="204"/>
      <c r="V47" s="204"/>
      <c r="W47" s="204"/>
      <c r="X47" s="204"/>
      <c r="Y47" s="204"/>
      <c r="Z47" s="204"/>
      <c r="AA47" s="204"/>
      <c r="AB47" s="205"/>
    </row>
    <row r="48" spans="1:28" ht="13.5" thickBot="1" x14ac:dyDescent="0.25"/>
    <row r="49" spans="1:28" ht="20.25" thickBot="1" x14ac:dyDescent="0.25">
      <c r="A49" s="128"/>
      <c r="B49" s="129" t="s">
        <v>691</v>
      </c>
      <c r="C49" s="130" t="s">
        <v>227</v>
      </c>
      <c r="D49" s="130" t="s">
        <v>227</v>
      </c>
      <c r="E49" s="131" t="s">
        <v>227</v>
      </c>
      <c r="F49" s="130" t="s">
        <v>226</v>
      </c>
      <c r="G49" s="130" t="s">
        <v>226</v>
      </c>
      <c r="H49" s="131" t="s">
        <v>226</v>
      </c>
    </row>
    <row r="50" spans="1:28" s="33" customFormat="1" ht="19.5" customHeight="1" x14ac:dyDescent="0.2">
      <c r="A50" s="154"/>
      <c r="B50" s="141" t="s">
        <v>662</v>
      </c>
      <c r="C50" s="155" t="s">
        <v>224</v>
      </c>
      <c r="D50" s="152" t="s">
        <v>225</v>
      </c>
      <c r="E50" s="153" t="s">
        <v>660</v>
      </c>
      <c r="F50" s="155" t="s">
        <v>224</v>
      </c>
      <c r="G50" s="152" t="s">
        <v>225</v>
      </c>
      <c r="H50" s="153" t="s">
        <v>660</v>
      </c>
      <c r="J50" s="20"/>
      <c r="K50" s="20"/>
      <c r="L50" s="20"/>
      <c r="M50" s="20"/>
      <c r="N50" s="20"/>
      <c r="O50" s="20"/>
      <c r="P50" s="20"/>
      <c r="Q50" s="20"/>
      <c r="R50" s="20"/>
      <c r="S50" s="20"/>
      <c r="T50" s="20"/>
      <c r="U50" s="20"/>
      <c r="V50" s="20"/>
      <c r="W50" s="20"/>
      <c r="X50" s="20"/>
      <c r="Y50" s="20"/>
      <c r="Z50" s="20"/>
      <c r="AA50" s="20"/>
      <c r="AB50" s="20"/>
    </row>
    <row r="51" spans="1:28" ht="18" customHeight="1" x14ac:dyDescent="0.2">
      <c r="A51" s="51"/>
      <c r="B51" s="31" t="str">
        <f>A3</f>
        <v>Legal Environment</v>
      </c>
      <c r="C51" s="34">
        <f>SUM(G4:G11)</f>
        <v>0</v>
      </c>
      <c r="D51" s="521">
        <f>3*COUNT(G4:G11)</f>
        <v>0</v>
      </c>
      <c r="E51" s="35">
        <f>IF(D51=0,0,C51/D51)</f>
        <v>0</v>
      </c>
      <c r="F51" s="34">
        <f>SUM(H4:H11)</f>
        <v>0</v>
      </c>
      <c r="G51" s="521">
        <f>3*COUNT(H4:H11)</f>
        <v>0</v>
      </c>
      <c r="H51" s="35">
        <f>IF(G51=0,0,F51/G51)</f>
        <v>0</v>
      </c>
    </row>
    <row r="52" spans="1:28" ht="18" customHeight="1" x14ac:dyDescent="0.2">
      <c r="A52" s="52"/>
      <c r="B52" s="32" t="str">
        <f>A12</f>
        <v>Data Confidentiality and Protection</v>
      </c>
      <c r="C52" s="34">
        <f>SUM(G13:G19)</f>
        <v>0</v>
      </c>
      <c r="D52" s="521">
        <f>3*COUNT(G13:G19)</f>
        <v>0</v>
      </c>
      <c r="E52" s="35">
        <f t="shared" ref="E52:E55" si="10">IF(D52=0,0,C52/D52)</f>
        <v>0</v>
      </c>
      <c r="F52" s="34">
        <f>SUM(H13:H19)</f>
        <v>0</v>
      </c>
      <c r="G52" s="521">
        <f>3*COUNT(H13:H19)</f>
        <v>0</v>
      </c>
      <c r="H52" s="35">
        <f t="shared" ref="H52:H54" si="11">IF(G52=0,0,F52/G52)</f>
        <v>0</v>
      </c>
    </row>
    <row r="53" spans="1:28" ht="18" customHeight="1" x14ac:dyDescent="0.2">
      <c r="A53" s="52"/>
      <c r="B53" s="32" t="str">
        <f>A20</f>
        <v>Organizational Structure</v>
      </c>
      <c r="C53" s="34">
        <f>SUM(G21:G27)</f>
        <v>0</v>
      </c>
      <c r="D53" s="521">
        <f>3*COUNT(G21:G27)</f>
        <v>0</v>
      </c>
      <c r="E53" s="35">
        <f t="shared" si="10"/>
        <v>0</v>
      </c>
      <c r="F53" s="34">
        <f>SUM(H21:H27)</f>
        <v>0</v>
      </c>
      <c r="G53" s="521">
        <f>3*COUNT(H21:H27)</f>
        <v>0</v>
      </c>
      <c r="H53" s="35">
        <f t="shared" si="11"/>
        <v>0</v>
      </c>
    </row>
    <row r="54" spans="1:28" ht="18" customHeight="1" x14ac:dyDescent="0.2">
      <c r="A54" s="52"/>
      <c r="B54" s="32" t="str">
        <f>A28</f>
        <v>Human and Physical Capital</v>
      </c>
      <c r="C54" s="34">
        <f>SUM(G29:G38)</f>
        <v>0</v>
      </c>
      <c r="D54" s="521">
        <f>3*COUNT(G29:G38)</f>
        <v>0</v>
      </c>
      <c r="E54" s="35">
        <f t="shared" si="10"/>
        <v>0</v>
      </c>
      <c r="F54" s="34">
        <f>SUM(H29:H38)</f>
        <v>0</v>
      </c>
      <c r="G54" s="521">
        <f>3*COUNT(H29:H38)</f>
        <v>0</v>
      </c>
      <c r="H54" s="35">
        <f t="shared" si="11"/>
        <v>0</v>
      </c>
    </row>
    <row r="55" spans="1:28" ht="18" customHeight="1" thickBot="1" x14ac:dyDescent="0.25">
      <c r="A55" s="53"/>
      <c r="B55" s="39" t="str">
        <f>A39</f>
        <v>Stakeholder Coordination</v>
      </c>
      <c r="C55" s="34">
        <f>SUM(G40:G47)</f>
        <v>0</v>
      </c>
      <c r="D55" s="521">
        <f>3*COUNT(G40:G47)</f>
        <v>0</v>
      </c>
      <c r="E55" s="35">
        <f t="shared" si="10"/>
        <v>0</v>
      </c>
      <c r="F55" s="34">
        <f>SUM(H40:H47)</f>
        <v>0</v>
      </c>
      <c r="G55" s="521">
        <f>3*COUNT(H40:H47)</f>
        <v>0</v>
      </c>
      <c r="H55" s="35">
        <f>IF(G55=0,0,F55/G55)</f>
        <v>0</v>
      </c>
    </row>
    <row r="56" spans="1:28" ht="19.5" customHeight="1" thickBot="1" x14ac:dyDescent="0.25">
      <c r="A56" s="54"/>
      <c r="B56" s="40" t="s">
        <v>661</v>
      </c>
      <c r="C56" s="931" t="s">
        <v>230</v>
      </c>
      <c r="D56" s="931"/>
      <c r="E56" s="41">
        <f>0.2*E51+0.2*E52+0.2*E53+0.2*E54+0.2*E55</f>
        <v>0</v>
      </c>
      <c r="F56" s="930" t="s">
        <v>229</v>
      </c>
      <c r="G56" s="931"/>
      <c r="H56" s="41">
        <f>0.2*H51+0.2*H52+0.2*H53+0.2*H54+0.2*H55</f>
        <v>0</v>
      </c>
    </row>
    <row r="57" spans="1:28" x14ac:dyDescent="0.2">
      <c r="C57" s="44" t="s">
        <v>524</v>
      </c>
    </row>
    <row r="59" spans="1:28" x14ac:dyDescent="0.2">
      <c r="B59" s="29"/>
      <c r="C59" s="30"/>
      <c r="D59" s="30"/>
      <c r="E59" s="30"/>
      <c r="F59" s="30"/>
      <c r="G59" s="30"/>
      <c r="H59" s="30"/>
    </row>
    <row r="66" spans="2:12" x14ac:dyDescent="0.2">
      <c r="B66" s="13" t="s">
        <v>673</v>
      </c>
    </row>
    <row r="67" spans="2:12" x14ac:dyDescent="0.2">
      <c r="L67" s="20" t="s">
        <v>673</v>
      </c>
    </row>
  </sheetData>
  <sheetProtection algorithmName="SHA-512" hashValue="XiKqbnUZXLu3GqQcu6Qy4JKhj8Daf1Xgyhvt1YDX/yzgMlA7+2bqxFTQ/trOl9Ag5Cri1nlLA36jUYquRBgppw==" saltValue="yjXdY+T++axS6jzJIukc+A==" spinCount="100000" sheet="1" selectLockedCells="1"/>
  <customSheetViews>
    <customSheetView guid="{8C16BFE2-F3D8-422B-8AC6-2E1888F815D6}" showRuler="0">
      <pane xSplit="6" topLeftCell="G1" activePane="topRight" state="frozenSplit"/>
      <selection pane="topRight" activeCell="B4" sqref="B4"/>
      <pageMargins left="0.7" right="0.7" top="0.75" bottom="0.75" header="0.3" footer="0.3"/>
      <headerFooter alignWithMargins="0"/>
    </customSheetView>
  </customSheetViews>
  <mergeCells count="9">
    <mergeCell ref="F56:G56"/>
    <mergeCell ref="C56:D56"/>
    <mergeCell ref="J1:L1"/>
    <mergeCell ref="A1:B2"/>
    <mergeCell ref="A39:B39"/>
    <mergeCell ref="A3:B3"/>
    <mergeCell ref="A12:B12"/>
    <mergeCell ref="A20:B20"/>
    <mergeCell ref="A28:B28"/>
  </mergeCells>
  <phoneticPr fontId="0" type="noConversion"/>
  <dataValidations count="3">
    <dataValidation type="whole" allowBlank="1" showInputMessage="1" showErrorMessage="1" sqref="M15:M47 I8:I10 I11:AB11 M8:M10 I5:I6 M5:M6 M12:M13 I12:I13 I14:AB14 I15:I47 I4:AB4">
      <formula1>0</formula1>
      <formula2>3</formula2>
    </dataValidation>
    <dataValidation type="decimal" allowBlank="1" showInputMessage="1" showErrorMessage="1" errorTitle="Invalid Value" error="The only valid values are 0-3. Please enter a valid value." sqref="N1:AB3 J1:L3 N8:AB10 J15:L24 J8:L10 N5:AB6 J5:L6 J12:L13 N12:AB13 N15:AB24 J26:L1048576 N26:AB1048576">
      <formula1>0</formula1>
      <formula2>3</formula2>
    </dataValidation>
    <dataValidation type="decimal" allowBlank="1" showInputMessage="1" showErrorMessage="1" errorTitle="Valor Inválido" error="Los únicos valores válidos son 0-3. Por favor, inserte un valor válido." sqref="N25:AB25 J25:L25">
      <formula1>0</formula1>
      <formula2>3</formula2>
    </dataValidation>
  </dataValidations>
  <pageMargins left="0.3" right="0.3" top="1" bottom="1" header="0" footer="0.5"/>
  <pageSetup orientation="landscape" r:id="rId1"/>
  <headerFooter differentFirst="1">
    <oddFooter>&amp;L&amp;P</oddFooter>
  </headerFooter>
  <rowBreaks count="6" manualBreakCount="6">
    <brk id="10" max="5" man="1"/>
    <brk id="17" max="5" man="1"/>
    <brk id="24" max="5" man="1"/>
    <brk id="30" max="5" man="1"/>
    <brk id="35" max="5" man="1"/>
    <brk id="40" max="5" man="1"/>
  </rowBreaks>
  <ignoredErrors>
    <ignoredError sqref="C2:F2" numberStoredAsText="1"/>
  </ignoredErrors>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Normal="100" workbookViewId="0">
      <selection activeCell="X32" sqref="X32"/>
    </sheetView>
  </sheetViews>
  <sheetFormatPr baseColWidth="10" defaultColWidth="8.85546875" defaultRowHeight="12.75" x14ac:dyDescent="0.2"/>
  <sheetData/>
  <sheetProtection algorithmName="SHA-512" hashValue="LHf+C7zN186UrraXlGp9dt8Dxo4ejimVP8Jo8AgNka7vPJO7JXhzd8CFOpQ24JfkKhO0OY9WoYjtdw2IVfY0Uw==" saltValue="lcv0VWWFqdaidLEeHH+nCA==" spinCount="100000" sheet="1" objects="1" scenarios="1"/>
  <pageMargins left="0.7" right="0.7" top="0.75" bottom="0.75" header="0.3" footer="0.3"/>
  <pageSetup scale="69"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T111"/>
  <sheetViews>
    <sheetView view="pageBreakPreview" zoomScaleNormal="100" zoomScaleSheetLayoutView="100" workbookViewId="0">
      <selection activeCell="A2" sqref="A2:K2"/>
    </sheetView>
  </sheetViews>
  <sheetFormatPr baseColWidth="10" defaultColWidth="9.140625" defaultRowHeight="12.75" x14ac:dyDescent="0.2"/>
  <cols>
    <col min="1" max="1" width="6.7109375" style="267" customWidth="1"/>
    <col min="2" max="2" width="12.7109375" style="208" customWidth="1"/>
    <col min="3" max="3" width="4.7109375" style="208" customWidth="1"/>
    <col min="4" max="4" width="6.7109375" style="267" customWidth="1"/>
    <col min="5" max="5" width="12.7109375" style="208" customWidth="1"/>
    <col min="6" max="6" width="4.7109375" style="208" customWidth="1"/>
    <col min="7" max="7" width="6.7109375" style="267" customWidth="1"/>
    <col min="8" max="8" width="12.7109375" style="208" customWidth="1"/>
    <col min="9" max="9" width="4.7109375" style="208" customWidth="1"/>
    <col min="10" max="10" width="6.7109375" style="208" customWidth="1"/>
    <col min="11" max="11" width="12.7109375" style="208" customWidth="1"/>
    <col min="12" max="16384" width="9.140625" style="208"/>
  </cols>
  <sheetData>
    <row r="1" spans="1:11" customFormat="1" ht="18" x14ac:dyDescent="0.25">
      <c r="A1" s="1027" t="s">
        <v>363</v>
      </c>
      <c r="B1" s="1028"/>
      <c r="C1" s="1028"/>
      <c r="D1" s="1028"/>
      <c r="E1" s="1028"/>
      <c r="F1" s="1028"/>
      <c r="G1" s="1028"/>
      <c r="H1" s="1028"/>
      <c r="I1" s="1028"/>
      <c r="J1" s="1028"/>
      <c r="K1" s="1028"/>
    </row>
    <row r="2" spans="1:11" customFormat="1" ht="18" x14ac:dyDescent="0.25">
      <c r="A2" s="1027" t="s">
        <v>364</v>
      </c>
      <c r="B2" s="1028"/>
      <c r="C2" s="1028"/>
      <c r="D2" s="1028"/>
      <c r="E2" s="1028"/>
      <c r="F2" s="1028"/>
      <c r="G2" s="1028"/>
      <c r="H2" s="1028"/>
      <c r="I2" s="1028"/>
      <c r="J2" s="1028"/>
      <c r="K2" s="1028"/>
    </row>
    <row r="3" spans="1:11" customFormat="1" x14ac:dyDescent="0.2">
      <c r="A3" s="74"/>
      <c r="B3" s="75"/>
      <c r="C3" s="75"/>
      <c r="D3" s="74"/>
      <c r="E3" s="75"/>
      <c r="F3" s="75"/>
      <c r="G3" s="74"/>
      <c r="H3" s="75"/>
    </row>
    <row r="4" spans="1:11" customFormat="1" ht="14.25" customHeight="1" x14ac:dyDescent="0.25">
      <c r="A4" s="1036" t="s">
        <v>365</v>
      </c>
      <c r="B4" s="1036"/>
      <c r="C4" s="1036"/>
      <c r="D4" s="1036"/>
      <c r="E4" s="1036"/>
      <c r="F4" s="1036"/>
      <c r="G4" s="1036"/>
      <c r="H4" s="1036"/>
      <c r="I4" s="1036"/>
      <c r="J4" s="1036"/>
      <c r="K4" s="1036"/>
    </row>
    <row r="5" spans="1:11" customFormat="1" ht="15.75" hidden="1" x14ac:dyDescent="0.25">
      <c r="A5" s="1035"/>
      <c r="B5" s="1035"/>
      <c r="C5" s="1035"/>
      <c r="D5" s="1035"/>
      <c r="E5" s="1035"/>
      <c r="F5" s="1035"/>
      <c r="G5" s="1035"/>
      <c r="H5" s="1035"/>
    </row>
    <row r="6" spans="1:11" customFormat="1" x14ac:dyDescent="0.2">
      <c r="A6" s="74"/>
      <c r="B6" s="75"/>
      <c r="C6" s="75"/>
      <c r="D6" s="74"/>
      <c r="E6" s="75"/>
      <c r="F6" s="75"/>
      <c r="G6" s="74"/>
      <c r="H6" s="75"/>
    </row>
    <row r="7" spans="1:11" ht="18.95" customHeight="1" x14ac:dyDescent="0.2">
      <c r="A7" s="1029" t="s">
        <v>691</v>
      </c>
      <c r="B7" s="1030"/>
      <c r="C7" s="256" t="s">
        <v>673</v>
      </c>
      <c r="D7" s="370" t="s">
        <v>529</v>
      </c>
      <c r="E7" s="342"/>
      <c r="F7" s="256"/>
      <c r="G7" s="1025" t="s">
        <v>692</v>
      </c>
      <c r="H7" s="1037"/>
      <c r="J7" s="1025" t="s">
        <v>693</v>
      </c>
      <c r="K7" s="1026"/>
    </row>
    <row r="8" spans="1:11" ht="18.95" customHeight="1" x14ac:dyDescent="0.2">
      <c r="A8" s="1031"/>
      <c r="B8" s="1032"/>
      <c r="C8" s="256"/>
      <c r="D8" s="257">
        <v>1.34</v>
      </c>
      <c r="E8" s="258"/>
      <c r="F8" s="256"/>
      <c r="G8" s="1038"/>
      <c r="H8" s="1039"/>
      <c r="J8" s="1015"/>
      <c r="K8" s="1016"/>
    </row>
    <row r="9" spans="1:11" ht="18.95" customHeight="1" x14ac:dyDescent="0.2">
      <c r="A9" s="370">
        <v>1.1000000000000001</v>
      </c>
      <c r="B9" s="342"/>
      <c r="C9" s="256"/>
      <c r="D9" s="370">
        <v>1.35</v>
      </c>
      <c r="E9" s="342"/>
      <c r="F9" s="256"/>
      <c r="G9" s="370" t="s">
        <v>561</v>
      </c>
      <c r="H9" s="342"/>
      <c r="J9" s="869" t="s">
        <v>569</v>
      </c>
      <c r="K9" s="870"/>
    </row>
    <row r="10" spans="1:11" ht="18.95" customHeight="1" x14ac:dyDescent="0.2">
      <c r="A10" s="257">
        <v>1.2</v>
      </c>
      <c r="B10" s="258"/>
      <c r="C10" s="256"/>
      <c r="D10" s="257">
        <v>1.36</v>
      </c>
      <c r="E10" s="258"/>
      <c r="F10" s="256"/>
      <c r="G10" s="259" t="s">
        <v>381</v>
      </c>
      <c r="H10" s="260"/>
      <c r="J10" s="257" t="s">
        <v>570</v>
      </c>
      <c r="K10" s="258"/>
    </row>
    <row r="11" spans="1:11" ht="18.95" customHeight="1" x14ac:dyDescent="0.2">
      <c r="A11" s="370">
        <v>1.3</v>
      </c>
      <c r="B11" s="342"/>
      <c r="C11" s="256"/>
      <c r="D11" s="370">
        <v>1.37</v>
      </c>
      <c r="E11" s="342"/>
      <c r="F11" s="256"/>
      <c r="G11" s="370" t="s">
        <v>562</v>
      </c>
      <c r="H11" s="342"/>
      <c r="J11" s="869" t="s">
        <v>571</v>
      </c>
      <c r="K11" s="870"/>
    </row>
    <row r="12" spans="1:11" ht="18.95" customHeight="1" x14ac:dyDescent="0.2">
      <c r="A12" s="257">
        <v>1.4</v>
      </c>
      <c r="B12" s="258"/>
      <c r="C12" s="256"/>
      <c r="D12" s="257">
        <v>1.38</v>
      </c>
      <c r="E12" s="258"/>
      <c r="F12" s="256"/>
      <c r="G12" s="259" t="s">
        <v>382</v>
      </c>
      <c r="H12" s="260"/>
      <c r="J12" s="259" t="s">
        <v>572</v>
      </c>
      <c r="K12" s="260"/>
    </row>
    <row r="13" spans="1:11" ht="18.95" customHeight="1" x14ac:dyDescent="0.2">
      <c r="A13" s="370">
        <v>1.5</v>
      </c>
      <c r="B13" s="342"/>
      <c r="C13" s="256"/>
      <c r="D13" s="370">
        <v>1.39</v>
      </c>
      <c r="E13" s="342"/>
      <c r="F13" s="256"/>
      <c r="G13" s="370" t="s">
        <v>563</v>
      </c>
      <c r="H13" s="342"/>
      <c r="J13" s="869" t="s">
        <v>573</v>
      </c>
      <c r="K13" s="870"/>
    </row>
    <row r="14" spans="1:11" ht="18.95" customHeight="1" x14ac:dyDescent="0.2">
      <c r="A14" s="257">
        <v>1.6</v>
      </c>
      <c r="B14" s="258"/>
      <c r="C14" s="256"/>
      <c r="D14" s="257" t="s">
        <v>66</v>
      </c>
      <c r="E14" s="258"/>
      <c r="F14" s="256"/>
      <c r="G14" s="259" t="s">
        <v>564</v>
      </c>
      <c r="H14" s="260"/>
      <c r="J14" s="259" t="s">
        <v>574</v>
      </c>
      <c r="K14" s="260"/>
    </row>
    <row r="15" spans="1:11" ht="18.95" customHeight="1" x14ac:dyDescent="0.2">
      <c r="A15" s="370">
        <v>1.7</v>
      </c>
      <c r="B15" s="342"/>
      <c r="C15" s="256"/>
      <c r="D15" s="261"/>
      <c r="E15" s="262"/>
      <c r="F15" s="256"/>
      <c r="G15" s="370" t="s">
        <v>565</v>
      </c>
      <c r="H15" s="342"/>
      <c r="J15" s="871" t="s">
        <v>575</v>
      </c>
      <c r="K15" s="872"/>
    </row>
    <row r="16" spans="1:11" ht="18.95" customHeight="1" x14ac:dyDescent="0.2">
      <c r="A16" s="257">
        <v>1.8</v>
      </c>
      <c r="B16" s="258"/>
      <c r="C16" s="256"/>
      <c r="D16" s="1040" t="s">
        <v>475</v>
      </c>
      <c r="E16" s="1040"/>
      <c r="F16" s="256"/>
      <c r="G16" s="259" t="s">
        <v>566</v>
      </c>
      <c r="H16" s="260"/>
      <c r="J16" s="257" t="s">
        <v>394</v>
      </c>
      <c r="K16" s="258"/>
    </row>
    <row r="17" spans="1:11" ht="18.95" customHeight="1" x14ac:dyDescent="0.2">
      <c r="A17" s="370">
        <v>1.9</v>
      </c>
      <c r="B17" s="342"/>
      <c r="C17" s="256"/>
      <c r="D17" s="1040"/>
      <c r="E17" s="1040"/>
      <c r="F17" s="256"/>
      <c r="G17" s="370" t="s">
        <v>567</v>
      </c>
      <c r="H17" s="342"/>
      <c r="J17" s="869" t="s">
        <v>395</v>
      </c>
      <c r="K17" s="870"/>
    </row>
    <row r="18" spans="1:11" ht="18.95" customHeight="1" x14ac:dyDescent="0.2">
      <c r="A18" s="257" t="s">
        <v>528</v>
      </c>
      <c r="B18" s="258"/>
      <c r="C18" s="256"/>
      <c r="D18" s="1041"/>
      <c r="E18" s="1041"/>
      <c r="F18" s="256"/>
      <c r="G18" s="259" t="s">
        <v>383</v>
      </c>
      <c r="H18" s="260"/>
      <c r="J18" s="257" t="s">
        <v>159</v>
      </c>
      <c r="K18" s="258"/>
    </row>
    <row r="19" spans="1:11" ht="18.95" customHeight="1" x14ac:dyDescent="0.2">
      <c r="A19" s="370" t="s">
        <v>534</v>
      </c>
      <c r="B19" s="342"/>
      <c r="C19" s="256"/>
      <c r="D19" s="869" t="s">
        <v>366</v>
      </c>
      <c r="E19" s="870"/>
      <c r="F19" s="256"/>
      <c r="G19" s="370" t="s">
        <v>568</v>
      </c>
      <c r="H19" s="342"/>
      <c r="J19" s="869" t="s">
        <v>160</v>
      </c>
      <c r="K19" s="870"/>
    </row>
    <row r="20" spans="1:11" ht="18.95" customHeight="1" x14ac:dyDescent="0.2">
      <c r="A20" s="257">
        <v>1.1200000000000001</v>
      </c>
      <c r="B20" s="258"/>
      <c r="C20" s="256"/>
      <c r="D20" s="257" t="s">
        <v>367</v>
      </c>
      <c r="E20" s="258"/>
      <c r="F20" s="256"/>
      <c r="G20" s="630" t="s">
        <v>384</v>
      </c>
      <c r="H20" s="264"/>
    </row>
    <row r="21" spans="1:11" ht="18.95" customHeight="1" x14ac:dyDescent="0.2">
      <c r="A21" s="370">
        <v>1.1299999999999999</v>
      </c>
      <c r="B21" s="342"/>
      <c r="C21" s="256"/>
      <c r="D21" s="869" t="s">
        <v>368</v>
      </c>
      <c r="E21" s="870"/>
      <c r="F21" s="256"/>
      <c r="G21" s="370" t="s">
        <v>385</v>
      </c>
      <c r="H21" s="342"/>
    </row>
    <row r="22" spans="1:11" ht="18.95" customHeight="1" x14ac:dyDescent="0.2">
      <c r="A22" s="257">
        <v>1.1399999999999999</v>
      </c>
      <c r="B22" s="258"/>
      <c r="C22" s="256"/>
      <c r="D22" s="257" t="s">
        <v>369</v>
      </c>
      <c r="E22" s="258"/>
      <c r="F22" s="256"/>
      <c r="G22" s="259" t="s">
        <v>386</v>
      </c>
      <c r="H22" s="260"/>
      <c r="J22" s="1033" t="s">
        <v>195</v>
      </c>
      <c r="K22" s="1034"/>
    </row>
    <row r="23" spans="1:11" ht="18.95" customHeight="1" x14ac:dyDescent="0.2">
      <c r="A23" s="370">
        <v>1.1499999999999999</v>
      </c>
      <c r="B23" s="342"/>
      <c r="C23" s="256"/>
      <c r="D23" s="869" t="s">
        <v>375</v>
      </c>
      <c r="E23" s="870"/>
      <c r="F23" s="256"/>
      <c r="G23" s="370" t="s">
        <v>387</v>
      </c>
      <c r="H23" s="342"/>
      <c r="J23" s="1019"/>
      <c r="K23" s="1020"/>
    </row>
    <row r="24" spans="1:11" ht="18.95" customHeight="1" x14ac:dyDescent="0.2">
      <c r="A24" s="257">
        <v>1.1599999999999999</v>
      </c>
      <c r="B24" s="258"/>
      <c r="C24" s="256"/>
      <c r="D24" s="257" t="s">
        <v>376</v>
      </c>
      <c r="E24" s="258"/>
      <c r="F24" s="256"/>
      <c r="G24" s="259" t="s">
        <v>388</v>
      </c>
      <c r="H24" s="260"/>
      <c r="J24" s="370" t="s">
        <v>576</v>
      </c>
      <c r="K24" s="342"/>
    </row>
    <row r="25" spans="1:11" ht="18.95" customHeight="1" x14ac:dyDescent="0.2">
      <c r="A25" s="370">
        <v>1.17</v>
      </c>
      <c r="B25" s="342"/>
      <c r="C25" s="256"/>
      <c r="D25" s="869" t="s">
        <v>558</v>
      </c>
      <c r="E25" s="870"/>
      <c r="F25" s="256"/>
      <c r="G25" s="370" t="s">
        <v>389</v>
      </c>
      <c r="H25" s="342"/>
      <c r="J25" s="259" t="s">
        <v>577</v>
      </c>
      <c r="K25" s="260"/>
    </row>
    <row r="26" spans="1:11" ht="18.95" customHeight="1" x14ac:dyDescent="0.2">
      <c r="A26" s="257">
        <v>1.18</v>
      </c>
      <c r="B26" s="258"/>
      <c r="C26" s="256"/>
      <c r="D26" s="257" t="s">
        <v>559</v>
      </c>
      <c r="E26" s="258"/>
      <c r="F26" s="256"/>
      <c r="G26" s="259" t="s">
        <v>390</v>
      </c>
      <c r="H26" s="260"/>
      <c r="J26" s="370" t="s">
        <v>578</v>
      </c>
      <c r="K26" s="342"/>
    </row>
    <row r="27" spans="1:11" ht="18.95" customHeight="1" x14ac:dyDescent="0.2">
      <c r="A27" s="370">
        <v>1.19</v>
      </c>
      <c r="B27" s="629"/>
      <c r="C27" s="256"/>
      <c r="D27" s="871" t="s">
        <v>560</v>
      </c>
      <c r="E27" s="872"/>
      <c r="F27" s="256"/>
      <c r="G27" s="370" t="s">
        <v>391</v>
      </c>
      <c r="H27" s="342"/>
      <c r="J27" s="257" t="s">
        <v>579</v>
      </c>
      <c r="K27" s="258"/>
    </row>
    <row r="28" spans="1:11" ht="18.95" customHeight="1" x14ac:dyDescent="0.2">
      <c r="A28" s="257" t="s">
        <v>543</v>
      </c>
      <c r="B28" s="258"/>
      <c r="C28" s="256"/>
      <c r="D28" s="265" t="s">
        <v>377</v>
      </c>
      <c r="E28" s="266"/>
      <c r="F28" s="256"/>
      <c r="G28" s="259" t="s">
        <v>392</v>
      </c>
      <c r="H28" s="260"/>
      <c r="J28" s="370" t="s">
        <v>580</v>
      </c>
      <c r="K28" s="342"/>
    </row>
    <row r="29" spans="1:11" ht="18.95" customHeight="1" x14ac:dyDescent="0.2">
      <c r="A29" s="370" t="s">
        <v>544</v>
      </c>
      <c r="B29" s="342"/>
      <c r="C29" s="256"/>
      <c r="D29" s="873" t="s">
        <v>378</v>
      </c>
      <c r="E29" s="872"/>
      <c r="F29" s="256"/>
      <c r="G29" s="370" t="s">
        <v>393</v>
      </c>
      <c r="H29" s="342"/>
      <c r="J29" s="257" t="s">
        <v>581</v>
      </c>
      <c r="K29" s="258"/>
    </row>
    <row r="30" spans="1:11" ht="18.95" customHeight="1" x14ac:dyDescent="0.2">
      <c r="A30" s="257" t="s">
        <v>545</v>
      </c>
      <c r="B30" s="258"/>
      <c r="C30" s="256"/>
      <c r="D30" s="257" t="s">
        <v>379</v>
      </c>
      <c r="E30" s="258"/>
      <c r="F30" s="256"/>
      <c r="G30" s="259" t="s">
        <v>320</v>
      </c>
      <c r="H30" s="260"/>
      <c r="J30" s="370" t="s">
        <v>370</v>
      </c>
      <c r="K30" s="342"/>
    </row>
    <row r="31" spans="1:11" ht="18.95" customHeight="1" x14ac:dyDescent="0.2">
      <c r="A31" s="370" t="s">
        <v>546</v>
      </c>
      <c r="B31" s="342"/>
      <c r="C31" s="256"/>
      <c r="D31" s="871" t="s">
        <v>380</v>
      </c>
      <c r="E31" s="872"/>
      <c r="F31" s="256"/>
      <c r="G31" s="370" t="s">
        <v>196</v>
      </c>
      <c r="H31" s="342"/>
      <c r="J31" s="257" t="s">
        <v>582</v>
      </c>
      <c r="K31" s="258"/>
    </row>
    <row r="32" spans="1:11" ht="18.95" customHeight="1" x14ac:dyDescent="0.2">
      <c r="A32" s="257" t="s">
        <v>547</v>
      </c>
      <c r="B32" s="258"/>
      <c r="C32" s="256"/>
      <c r="D32" s="257" t="s">
        <v>319</v>
      </c>
      <c r="E32" s="258"/>
      <c r="F32" s="256"/>
      <c r="G32" s="633" t="s">
        <v>1211</v>
      </c>
      <c r="H32" s="260"/>
      <c r="J32" s="370" t="s">
        <v>583</v>
      </c>
      <c r="K32" s="342"/>
    </row>
    <row r="33" spans="1:20" ht="18.95" customHeight="1" x14ac:dyDescent="0.2">
      <c r="A33" s="370" t="s">
        <v>548</v>
      </c>
      <c r="B33" s="342"/>
      <c r="C33" s="256"/>
      <c r="D33" s="869" t="s">
        <v>154</v>
      </c>
      <c r="E33" s="870"/>
      <c r="F33" s="256"/>
      <c r="J33" s="257" t="s">
        <v>584</v>
      </c>
      <c r="K33" s="258"/>
    </row>
    <row r="34" spans="1:20" ht="18.95" customHeight="1" x14ac:dyDescent="0.2">
      <c r="A34" s="257" t="s">
        <v>549</v>
      </c>
      <c r="B34" s="258"/>
      <c r="C34" s="256"/>
      <c r="D34" s="257" t="s">
        <v>155</v>
      </c>
      <c r="E34" s="258"/>
      <c r="F34" s="256"/>
      <c r="J34" s="370" t="s">
        <v>585</v>
      </c>
      <c r="K34" s="342"/>
    </row>
    <row r="35" spans="1:20" ht="18.95" customHeight="1" x14ac:dyDescent="0.2">
      <c r="A35" s="370" t="s">
        <v>550</v>
      </c>
      <c r="B35" s="342"/>
      <c r="C35" s="256"/>
      <c r="D35" s="869" t="s">
        <v>156</v>
      </c>
      <c r="E35" s="870"/>
      <c r="J35" s="263" t="s">
        <v>586</v>
      </c>
      <c r="K35" s="264"/>
    </row>
    <row r="36" spans="1:20" ht="18.95" customHeight="1" x14ac:dyDescent="0.2">
      <c r="A36" s="257" t="s">
        <v>551</v>
      </c>
      <c r="B36" s="258"/>
      <c r="C36" s="256"/>
      <c r="D36" s="257" t="s">
        <v>157</v>
      </c>
      <c r="E36" s="258"/>
      <c r="F36" s="256"/>
      <c r="J36" s="370" t="s">
        <v>396</v>
      </c>
      <c r="K36" s="342"/>
    </row>
    <row r="37" spans="1:20" ht="18.95" customHeight="1" x14ac:dyDescent="0.2">
      <c r="A37" s="370" t="s">
        <v>552</v>
      </c>
      <c r="B37" s="342"/>
      <c r="C37" s="256"/>
      <c r="D37" s="869" t="s">
        <v>158</v>
      </c>
      <c r="E37" s="870"/>
      <c r="F37" s="256"/>
      <c r="J37" s="263" t="s">
        <v>161</v>
      </c>
      <c r="K37" s="264"/>
    </row>
    <row r="38" spans="1:20" ht="18.95" customHeight="1" x14ac:dyDescent="0.2">
      <c r="A38" s="257" t="s">
        <v>553</v>
      </c>
      <c r="B38" s="258"/>
      <c r="C38" s="256"/>
      <c r="D38" s="257" t="s">
        <v>67</v>
      </c>
      <c r="E38" s="258"/>
      <c r="F38" s="256"/>
      <c r="J38" s="370" t="s">
        <v>162</v>
      </c>
      <c r="K38" s="342"/>
    </row>
    <row r="39" spans="1:20" ht="18.95" customHeight="1" x14ac:dyDescent="0.2">
      <c r="A39" s="370" t="s">
        <v>554</v>
      </c>
      <c r="B39" s="342"/>
      <c r="C39" s="256"/>
      <c r="D39" s="869" t="s">
        <v>1204</v>
      </c>
      <c r="E39" s="870"/>
      <c r="F39" s="256"/>
      <c r="I39" s="268"/>
      <c r="J39" s="259" t="s">
        <v>163</v>
      </c>
      <c r="K39" s="260"/>
    </row>
    <row r="40" spans="1:20" s="268" customFormat="1" ht="18.95" customHeight="1" x14ac:dyDescent="0.2">
      <c r="A40" s="257" t="s">
        <v>555</v>
      </c>
      <c r="B40" s="258"/>
      <c r="D40" s="257" t="s">
        <v>1550</v>
      </c>
      <c r="E40" s="258"/>
      <c r="P40" s="208"/>
      <c r="Q40" s="208"/>
      <c r="R40" s="208"/>
      <c r="S40" s="208"/>
      <c r="T40" s="208"/>
    </row>
    <row r="41" spans="1:20" ht="18.95" customHeight="1" x14ac:dyDescent="0.2">
      <c r="C41" s="256"/>
      <c r="F41" s="256"/>
      <c r="I41" s="268"/>
    </row>
    <row r="42" spans="1:20" ht="18.95" customHeight="1" x14ac:dyDescent="0.2">
      <c r="C42" s="256"/>
      <c r="D42" s="868" t="s">
        <v>400</v>
      </c>
      <c r="E42" s="258"/>
      <c r="F42" s="256"/>
      <c r="G42" s="259" t="s">
        <v>329</v>
      </c>
      <c r="H42" s="260"/>
      <c r="I42" s="268"/>
      <c r="J42" s="1042" t="s">
        <v>1273</v>
      </c>
      <c r="K42" s="1043"/>
    </row>
    <row r="43" spans="1:20" ht="18.95" customHeight="1" x14ac:dyDescent="0.2">
      <c r="A43" s="1013" t="s">
        <v>694</v>
      </c>
      <c r="B43" s="1044"/>
      <c r="C43" s="256"/>
      <c r="D43" s="370" t="s">
        <v>401</v>
      </c>
      <c r="E43" s="342"/>
      <c r="F43" s="256"/>
      <c r="G43" s="869" t="s">
        <v>168</v>
      </c>
      <c r="H43" s="870"/>
      <c r="I43" s="268"/>
      <c r="J43" s="1015"/>
      <c r="K43" s="1016"/>
    </row>
    <row r="44" spans="1:20" ht="18.95" customHeight="1" x14ac:dyDescent="0.2">
      <c r="A44" s="1038"/>
      <c r="B44" s="1039"/>
      <c r="C44" s="256"/>
      <c r="D44" s="257" t="s">
        <v>323</v>
      </c>
      <c r="E44" s="258"/>
      <c r="F44" s="256"/>
      <c r="G44" s="874" t="s">
        <v>169</v>
      </c>
      <c r="H44" s="875"/>
      <c r="I44" s="268"/>
      <c r="J44" s="877">
        <v>10.1</v>
      </c>
      <c r="K44" s="870"/>
    </row>
    <row r="45" spans="1:20" ht="18.95" customHeight="1" x14ac:dyDescent="0.2">
      <c r="A45" s="869" t="s">
        <v>587</v>
      </c>
      <c r="B45" s="870"/>
      <c r="C45" s="256"/>
      <c r="D45" s="370" t="s">
        <v>324</v>
      </c>
      <c r="E45" s="342"/>
      <c r="F45" s="256"/>
      <c r="G45" s="869" t="s">
        <v>69</v>
      </c>
      <c r="H45" s="870"/>
      <c r="I45" s="268"/>
      <c r="J45" s="322">
        <v>10.199999999999999</v>
      </c>
      <c r="K45" s="260"/>
    </row>
    <row r="46" spans="1:20" ht="18.95" customHeight="1" x14ac:dyDescent="0.2">
      <c r="A46" s="259" t="s">
        <v>588</v>
      </c>
      <c r="B46" s="260"/>
      <c r="C46" s="256"/>
      <c r="D46" s="257" t="s">
        <v>325</v>
      </c>
      <c r="E46" s="258"/>
      <c r="F46" s="256"/>
      <c r="I46" s="268"/>
      <c r="J46" s="877">
        <v>10.3</v>
      </c>
      <c r="K46" s="870"/>
    </row>
    <row r="47" spans="1:20" ht="18.95" customHeight="1" x14ac:dyDescent="0.2">
      <c r="A47" s="869" t="s">
        <v>589</v>
      </c>
      <c r="B47" s="870"/>
      <c r="C47" s="256"/>
      <c r="D47" s="370" t="s">
        <v>326</v>
      </c>
      <c r="E47" s="342"/>
      <c r="F47" s="256"/>
      <c r="G47" s="1025" t="s">
        <v>697</v>
      </c>
      <c r="H47" s="1026"/>
      <c r="I47" s="268"/>
      <c r="J47" s="322">
        <v>10.4</v>
      </c>
      <c r="K47" s="260"/>
    </row>
    <row r="48" spans="1:20" ht="18.95" customHeight="1" x14ac:dyDescent="0.2">
      <c r="A48" s="257" t="s">
        <v>590</v>
      </c>
      <c r="B48" s="260"/>
      <c r="C48" s="256"/>
      <c r="D48" s="257" t="s">
        <v>199</v>
      </c>
      <c r="E48" s="258"/>
      <c r="F48" s="256"/>
      <c r="G48" s="1015"/>
      <c r="H48" s="1016"/>
      <c r="I48" s="268"/>
      <c r="J48" s="877">
        <v>10.5</v>
      </c>
      <c r="K48" s="870"/>
    </row>
    <row r="49" spans="1:11" ht="18.95" customHeight="1" x14ac:dyDescent="0.2">
      <c r="A49" s="869" t="s">
        <v>591</v>
      </c>
      <c r="B49" s="870"/>
      <c r="C49" s="256"/>
      <c r="D49" s="370" t="s">
        <v>165</v>
      </c>
      <c r="E49" s="342"/>
      <c r="F49" s="256"/>
      <c r="G49" s="631" t="s">
        <v>630</v>
      </c>
      <c r="H49" s="342"/>
      <c r="I49" s="268"/>
      <c r="J49" s="322">
        <v>10.6</v>
      </c>
      <c r="K49" s="260"/>
    </row>
    <row r="50" spans="1:11" ht="18.95" customHeight="1" x14ac:dyDescent="0.2">
      <c r="A50" s="259" t="s">
        <v>592</v>
      </c>
      <c r="B50" s="260"/>
      <c r="C50" s="256"/>
      <c r="D50" s="257" t="s">
        <v>166</v>
      </c>
      <c r="E50" s="258"/>
      <c r="F50" s="256"/>
      <c r="G50" s="322" t="s">
        <v>631</v>
      </c>
      <c r="H50" s="260"/>
      <c r="I50" s="268"/>
      <c r="J50" s="877">
        <v>10.7</v>
      </c>
      <c r="K50" s="870"/>
    </row>
    <row r="51" spans="1:11" ht="18.95" customHeight="1" x14ac:dyDescent="0.2">
      <c r="A51" s="869" t="s">
        <v>593</v>
      </c>
      <c r="B51" s="870"/>
      <c r="C51" s="256"/>
      <c r="D51" s="370" t="s">
        <v>167</v>
      </c>
      <c r="E51" s="342"/>
      <c r="F51" s="256"/>
      <c r="G51" s="631" t="s">
        <v>632</v>
      </c>
      <c r="H51" s="342"/>
      <c r="I51" s="268"/>
      <c r="J51" s="322">
        <v>10.8</v>
      </c>
      <c r="K51" s="260"/>
    </row>
    <row r="52" spans="1:11" ht="18.95" customHeight="1" x14ac:dyDescent="0.2">
      <c r="A52" s="259" t="s">
        <v>594</v>
      </c>
      <c r="B52" s="260"/>
      <c r="C52" s="256"/>
      <c r="D52" s="257" t="s">
        <v>68</v>
      </c>
      <c r="E52" s="258"/>
      <c r="F52" s="256"/>
      <c r="G52" s="322" t="s">
        <v>633</v>
      </c>
      <c r="H52" s="260"/>
      <c r="I52" s="268"/>
      <c r="J52" s="876" t="s">
        <v>1281</v>
      </c>
      <c r="K52" s="870"/>
    </row>
    <row r="53" spans="1:11" ht="18.95" customHeight="1" x14ac:dyDescent="0.2">
      <c r="A53" s="869" t="s">
        <v>595</v>
      </c>
      <c r="B53" s="870"/>
      <c r="C53" s="256"/>
      <c r="D53" s="632" t="s">
        <v>1223</v>
      </c>
      <c r="E53" s="342"/>
      <c r="F53" s="256"/>
      <c r="G53" s="631" t="s">
        <v>634</v>
      </c>
      <c r="H53" s="342"/>
      <c r="J53" s="633" t="s">
        <v>1282</v>
      </c>
      <c r="K53" s="258"/>
    </row>
    <row r="54" spans="1:11" ht="18.95" customHeight="1" x14ac:dyDescent="0.2">
      <c r="A54" s="263" t="s">
        <v>596</v>
      </c>
      <c r="B54" s="264"/>
      <c r="C54" s="256"/>
      <c r="D54" s="636" t="s">
        <v>1224</v>
      </c>
      <c r="E54" s="258"/>
      <c r="F54" s="256"/>
      <c r="G54" s="322" t="s">
        <v>635</v>
      </c>
      <c r="H54" s="260"/>
      <c r="J54" s="877">
        <v>10.11</v>
      </c>
      <c r="K54" s="870"/>
    </row>
    <row r="55" spans="1:11" ht="18.95" customHeight="1" x14ac:dyDescent="0.2">
      <c r="A55" s="869" t="s">
        <v>373</v>
      </c>
      <c r="B55" s="870"/>
      <c r="C55" s="256"/>
      <c r="D55" s="632" t="s">
        <v>1225</v>
      </c>
      <c r="E55" s="342"/>
      <c r="F55" s="256"/>
      <c r="G55" s="631" t="s">
        <v>636</v>
      </c>
      <c r="H55" s="342"/>
      <c r="J55" s="322">
        <v>10.119999999999999</v>
      </c>
      <c r="K55" s="260"/>
    </row>
    <row r="56" spans="1:11" ht="18.95" customHeight="1" x14ac:dyDescent="0.2">
      <c r="A56" s="259" t="s">
        <v>397</v>
      </c>
      <c r="B56" s="260"/>
      <c r="C56" s="256"/>
      <c r="D56" s="636" t="s">
        <v>1227</v>
      </c>
      <c r="E56" s="258"/>
      <c r="F56" s="256"/>
      <c r="G56" s="322" t="s">
        <v>637</v>
      </c>
      <c r="H56" s="260"/>
      <c r="J56" s="877">
        <v>10.130000000000001</v>
      </c>
      <c r="K56" s="870"/>
    </row>
    <row r="57" spans="1:11" ht="18.95" customHeight="1" x14ac:dyDescent="0.2">
      <c r="A57" s="869" t="s">
        <v>398</v>
      </c>
      <c r="B57" s="870"/>
      <c r="C57" s="256"/>
      <c r="D57" s="632" t="s">
        <v>1242</v>
      </c>
      <c r="E57" s="342"/>
      <c r="F57" s="256"/>
      <c r="G57" s="631" t="s">
        <v>371</v>
      </c>
      <c r="H57" s="342"/>
      <c r="J57" s="322">
        <v>10.14</v>
      </c>
      <c r="K57" s="260"/>
    </row>
    <row r="58" spans="1:11" ht="18.95" customHeight="1" x14ac:dyDescent="0.2">
      <c r="A58" s="259" t="s">
        <v>321</v>
      </c>
      <c r="B58" s="260"/>
      <c r="C58" s="256"/>
      <c r="D58" s="636" t="s">
        <v>1243</v>
      </c>
      <c r="E58" s="258"/>
      <c r="F58" s="256"/>
      <c r="G58" s="322" t="s">
        <v>638</v>
      </c>
      <c r="H58" s="258"/>
      <c r="J58" s="877">
        <v>10.15</v>
      </c>
      <c r="K58" s="870"/>
    </row>
    <row r="59" spans="1:11" ht="18.95" customHeight="1" x14ac:dyDescent="0.2">
      <c r="A59" s="869" t="s">
        <v>322</v>
      </c>
      <c r="B59" s="870"/>
      <c r="C59" s="256"/>
      <c r="F59" s="256"/>
      <c r="G59" s="631" t="s">
        <v>639</v>
      </c>
      <c r="H59" s="342"/>
      <c r="J59" s="322">
        <v>10.16</v>
      </c>
      <c r="K59" s="260"/>
    </row>
    <row r="60" spans="1:11" ht="18.95" customHeight="1" x14ac:dyDescent="0.2">
      <c r="A60" s="259" t="s">
        <v>164</v>
      </c>
      <c r="B60" s="260"/>
      <c r="C60" s="256"/>
      <c r="D60" s="1017" t="s">
        <v>696</v>
      </c>
      <c r="E60" s="1018"/>
      <c r="F60" s="256"/>
      <c r="G60" s="322" t="s">
        <v>640</v>
      </c>
      <c r="H60" s="260"/>
      <c r="J60" s="877">
        <v>10.17</v>
      </c>
      <c r="K60" s="870"/>
    </row>
    <row r="61" spans="1:11" ht="18.95" customHeight="1" x14ac:dyDescent="0.2">
      <c r="C61" s="256"/>
      <c r="D61" s="1019"/>
      <c r="E61" s="1020"/>
      <c r="F61" s="256"/>
      <c r="G61" s="631" t="s">
        <v>641</v>
      </c>
      <c r="H61" s="342"/>
      <c r="J61" s="322">
        <v>10.18</v>
      </c>
      <c r="K61" s="260"/>
    </row>
    <row r="62" spans="1:11" ht="18.95" customHeight="1" x14ac:dyDescent="0.2">
      <c r="A62" s="1013" t="s">
        <v>695</v>
      </c>
      <c r="B62" s="1014"/>
      <c r="C62" s="256"/>
      <c r="D62" s="869" t="s">
        <v>613</v>
      </c>
      <c r="E62" s="870"/>
      <c r="F62" s="256"/>
      <c r="G62" s="322" t="s">
        <v>642</v>
      </c>
      <c r="H62" s="260"/>
      <c r="J62" s="876" t="s">
        <v>1293</v>
      </c>
      <c r="K62" s="870"/>
    </row>
    <row r="63" spans="1:11" ht="18.95" customHeight="1" x14ac:dyDescent="0.2">
      <c r="A63" s="1015"/>
      <c r="B63" s="1016"/>
      <c r="C63" s="256"/>
      <c r="D63" s="259" t="s">
        <v>614</v>
      </c>
      <c r="E63" s="260"/>
      <c r="F63" s="256"/>
      <c r="G63" s="631" t="s">
        <v>643</v>
      </c>
      <c r="H63" s="342"/>
      <c r="J63" s="633" t="s">
        <v>1294</v>
      </c>
      <c r="K63" s="260"/>
    </row>
    <row r="64" spans="1:11" ht="18.95" customHeight="1" x14ac:dyDescent="0.2">
      <c r="A64" s="370" t="s">
        <v>597</v>
      </c>
      <c r="B64" s="342"/>
      <c r="C64" s="256"/>
      <c r="D64" s="869" t="s">
        <v>615</v>
      </c>
      <c r="E64" s="870"/>
      <c r="F64" s="256"/>
      <c r="G64" s="322" t="s">
        <v>829</v>
      </c>
      <c r="H64" s="260"/>
      <c r="J64" s="876" t="s">
        <v>1303</v>
      </c>
      <c r="K64" s="870"/>
    </row>
    <row r="65" spans="1:20" ht="18.95" customHeight="1" x14ac:dyDescent="0.2">
      <c r="A65" s="259" t="s">
        <v>598</v>
      </c>
      <c r="B65" s="260"/>
      <c r="C65" s="256"/>
      <c r="D65" s="259" t="s">
        <v>616</v>
      </c>
      <c r="E65" s="260"/>
      <c r="F65" s="256"/>
      <c r="G65" s="631" t="s">
        <v>644</v>
      </c>
      <c r="H65" s="342"/>
      <c r="J65" s="633" t="s">
        <v>1304</v>
      </c>
      <c r="K65" s="260"/>
    </row>
    <row r="66" spans="1:20" ht="18.95" customHeight="1" x14ac:dyDescent="0.2">
      <c r="A66" s="370" t="s">
        <v>599</v>
      </c>
      <c r="B66" s="342"/>
      <c r="C66" s="256"/>
      <c r="D66" s="869" t="s">
        <v>617</v>
      </c>
      <c r="E66" s="870"/>
      <c r="F66" s="256"/>
      <c r="G66" s="322" t="s">
        <v>645</v>
      </c>
      <c r="H66" s="260"/>
    </row>
    <row r="67" spans="1:20" ht="18.95" customHeight="1" x14ac:dyDescent="0.2">
      <c r="A67" s="259" t="s">
        <v>600</v>
      </c>
      <c r="B67" s="260"/>
      <c r="C67" s="256"/>
      <c r="D67" s="259" t="s">
        <v>618</v>
      </c>
      <c r="E67" s="260"/>
      <c r="F67" s="256"/>
      <c r="G67" s="631" t="s">
        <v>402</v>
      </c>
      <c r="H67" s="342"/>
    </row>
    <row r="68" spans="1:20" ht="18.95" customHeight="1" x14ac:dyDescent="0.2">
      <c r="A68" s="370" t="s">
        <v>601</v>
      </c>
      <c r="B68" s="342"/>
      <c r="C68" s="256"/>
      <c r="D68" s="869" t="s">
        <v>619</v>
      </c>
      <c r="E68" s="870"/>
      <c r="F68" s="256"/>
      <c r="G68" s="322" t="s">
        <v>403</v>
      </c>
      <c r="H68" s="260"/>
    </row>
    <row r="69" spans="1:20" ht="18.95" customHeight="1" x14ac:dyDescent="0.2">
      <c r="A69" s="257" t="s">
        <v>602</v>
      </c>
      <c r="B69" s="258"/>
      <c r="C69" s="256"/>
      <c r="D69" s="259" t="s">
        <v>620</v>
      </c>
      <c r="E69" s="260"/>
      <c r="F69" s="256"/>
      <c r="G69" s="631" t="s">
        <v>404</v>
      </c>
      <c r="H69" s="342"/>
    </row>
    <row r="70" spans="1:20" ht="18.95" customHeight="1" x14ac:dyDescent="0.2">
      <c r="A70" s="370" t="s">
        <v>603</v>
      </c>
      <c r="B70" s="342"/>
      <c r="C70" s="256"/>
      <c r="D70" s="869" t="s">
        <v>621</v>
      </c>
      <c r="E70" s="870"/>
      <c r="F70" s="256"/>
      <c r="G70" s="322" t="s">
        <v>170</v>
      </c>
      <c r="H70" s="260"/>
      <c r="Q70" s="267"/>
      <c r="R70" s="267"/>
      <c r="S70" s="267"/>
      <c r="T70" s="267"/>
    </row>
    <row r="71" spans="1:20" ht="18.95" customHeight="1" x14ac:dyDescent="0.2">
      <c r="A71" s="259" t="s">
        <v>604</v>
      </c>
      <c r="B71" s="260"/>
      <c r="C71" s="256"/>
      <c r="D71" s="259" t="s">
        <v>622</v>
      </c>
      <c r="E71" s="260"/>
      <c r="F71" s="256"/>
      <c r="G71" s="631" t="s">
        <v>171</v>
      </c>
      <c r="H71" s="342"/>
      <c r="Q71" s="267"/>
      <c r="R71" s="267"/>
      <c r="S71" s="267"/>
      <c r="T71" s="267"/>
    </row>
    <row r="72" spans="1:20" ht="18.95" customHeight="1" x14ac:dyDescent="0.2">
      <c r="A72" s="370" t="s">
        <v>605</v>
      </c>
      <c r="B72" s="342"/>
      <c r="C72" s="256"/>
      <c r="D72" s="869" t="s">
        <v>623</v>
      </c>
      <c r="E72" s="870"/>
      <c r="F72" s="256"/>
      <c r="G72" s="322" t="s">
        <v>172</v>
      </c>
      <c r="H72" s="260"/>
      <c r="Q72" s="267"/>
      <c r="R72" s="267"/>
      <c r="S72" s="267"/>
      <c r="T72" s="267"/>
    </row>
    <row r="73" spans="1:20" ht="18.95" customHeight="1" x14ac:dyDescent="0.2">
      <c r="A73" s="259" t="s">
        <v>606</v>
      </c>
      <c r="B73" s="260"/>
      <c r="C73" s="256"/>
      <c r="D73" s="259" t="s">
        <v>624</v>
      </c>
      <c r="E73" s="260"/>
      <c r="F73" s="256"/>
      <c r="G73" s="631" t="s">
        <v>173</v>
      </c>
      <c r="H73" s="342"/>
      <c r="Q73" s="267"/>
      <c r="R73" s="267"/>
      <c r="S73" s="267"/>
      <c r="T73" s="267"/>
    </row>
    <row r="74" spans="1:20" ht="18.95" customHeight="1" x14ac:dyDescent="0.2">
      <c r="A74" s="370" t="s">
        <v>607</v>
      </c>
      <c r="B74" s="342"/>
      <c r="C74" s="256"/>
      <c r="D74" s="869" t="s">
        <v>625</v>
      </c>
      <c r="E74" s="870"/>
      <c r="F74" s="256"/>
      <c r="G74" s="322" t="s">
        <v>174</v>
      </c>
      <c r="H74" s="260"/>
      <c r="Q74" s="267"/>
      <c r="R74" s="267"/>
      <c r="S74" s="267"/>
      <c r="T74" s="267"/>
    </row>
    <row r="75" spans="1:20" ht="18.95" customHeight="1" x14ac:dyDescent="0.2">
      <c r="A75" s="259" t="s">
        <v>608</v>
      </c>
      <c r="B75" s="260"/>
      <c r="C75" s="256"/>
      <c r="D75" s="259" t="s">
        <v>626</v>
      </c>
      <c r="E75" s="260"/>
      <c r="F75" s="256"/>
      <c r="G75" s="631" t="s">
        <v>70</v>
      </c>
      <c r="H75" s="342"/>
      <c r="Q75" s="267"/>
      <c r="R75" s="267"/>
      <c r="S75" s="267"/>
      <c r="T75" s="267"/>
    </row>
    <row r="76" spans="1:20" s="267" customFormat="1" ht="20.100000000000001" customHeight="1" x14ac:dyDescent="0.2">
      <c r="A76" s="370" t="s">
        <v>609</v>
      </c>
      <c r="B76" s="342"/>
      <c r="C76" s="256"/>
      <c r="D76" s="869" t="s">
        <v>627</v>
      </c>
      <c r="E76" s="870"/>
      <c r="F76" s="256"/>
      <c r="G76" s="322" t="s">
        <v>71</v>
      </c>
      <c r="H76" s="260"/>
      <c r="I76" s="208"/>
      <c r="L76" s="208"/>
    </row>
    <row r="77" spans="1:20" s="267" customFormat="1" ht="20.100000000000001" customHeight="1" x14ac:dyDescent="0.2">
      <c r="A77" s="259" t="s">
        <v>610</v>
      </c>
      <c r="B77" s="260"/>
      <c r="C77" s="256"/>
      <c r="D77" s="259" t="s">
        <v>628</v>
      </c>
      <c r="E77" s="260"/>
      <c r="F77" s="256"/>
      <c r="G77" s="631" t="s">
        <v>72</v>
      </c>
      <c r="H77" s="342"/>
      <c r="I77" s="208"/>
      <c r="L77" s="208"/>
    </row>
    <row r="78" spans="1:20" s="267" customFormat="1" ht="20.100000000000001" customHeight="1" x14ac:dyDescent="0.2">
      <c r="A78" s="370" t="s">
        <v>611</v>
      </c>
      <c r="B78" s="342"/>
      <c r="C78" s="208"/>
      <c r="D78" s="869" t="s">
        <v>629</v>
      </c>
      <c r="E78" s="870"/>
      <c r="F78" s="208"/>
      <c r="H78" s="208"/>
      <c r="I78" s="208"/>
      <c r="L78" s="208"/>
    </row>
    <row r="79" spans="1:20" s="267" customFormat="1" ht="20.100000000000001" customHeight="1" x14ac:dyDescent="0.2">
      <c r="A79" s="259" t="s">
        <v>612</v>
      </c>
      <c r="B79" s="260"/>
      <c r="C79" s="208"/>
      <c r="D79" s="259" t="s">
        <v>327</v>
      </c>
      <c r="E79" s="260"/>
      <c r="F79" s="208"/>
      <c r="I79" s="208"/>
      <c r="J79" s="208"/>
    </row>
    <row r="80" spans="1:20" s="267" customFormat="1" ht="20.100000000000001" customHeight="1" x14ac:dyDescent="0.2">
      <c r="A80" s="370" t="s">
        <v>399</v>
      </c>
      <c r="B80" s="342"/>
      <c r="C80" s="208"/>
      <c r="D80" s="869" t="s">
        <v>328</v>
      </c>
      <c r="E80" s="870"/>
      <c r="F80" s="208"/>
      <c r="I80" s="208"/>
      <c r="J80" s="208"/>
    </row>
    <row r="81" spans="1:18" s="267" customFormat="1" ht="20.100000000000001" customHeight="1" thickBot="1" x14ac:dyDescent="0.25">
      <c r="C81" s="208"/>
      <c r="F81" s="208"/>
      <c r="I81" s="208"/>
      <c r="J81" s="208"/>
    </row>
    <row r="82" spans="1:18" s="267" customFormat="1" ht="20.100000000000001" customHeight="1" x14ac:dyDescent="0.2">
      <c r="A82" s="1021" t="s">
        <v>109</v>
      </c>
      <c r="B82" s="1022"/>
      <c r="C82" s="208"/>
      <c r="F82" s="208"/>
      <c r="G82" s="1007" t="s">
        <v>1522</v>
      </c>
      <c r="H82" s="1008"/>
      <c r="I82" s="208"/>
      <c r="J82" s="208"/>
    </row>
    <row r="83" spans="1:18" s="267" customFormat="1" ht="20.100000000000001" customHeight="1" x14ac:dyDescent="0.2">
      <c r="A83" s="1023"/>
      <c r="B83" s="1024"/>
      <c r="C83" s="208"/>
      <c r="F83" s="208"/>
      <c r="G83" s="1009" t="s">
        <v>1523</v>
      </c>
      <c r="H83" s="1010"/>
      <c r="I83" s="208"/>
      <c r="J83" s="208"/>
    </row>
    <row r="84" spans="1:18" s="267" customFormat="1" ht="20.100000000000001" customHeight="1" thickBot="1" x14ac:dyDescent="0.25">
      <c r="A84" s="631" t="s">
        <v>103</v>
      </c>
      <c r="B84" s="342"/>
      <c r="C84" s="208"/>
      <c r="F84" s="208"/>
      <c r="G84" s="1011" t="s">
        <v>1524</v>
      </c>
      <c r="H84" s="1012"/>
      <c r="I84" s="208"/>
      <c r="J84" s="208"/>
    </row>
    <row r="85" spans="1:18" s="267" customFormat="1" ht="20.100000000000001" customHeight="1" x14ac:dyDescent="0.2">
      <c r="A85" s="322" t="s">
        <v>104</v>
      </c>
      <c r="B85" s="260"/>
      <c r="C85" s="208"/>
      <c r="F85" s="208"/>
      <c r="G85" s="1001" t="s">
        <v>1525</v>
      </c>
      <c r="H85" s="1004" t="s">
        <v>1526</v>
      </c>
      <c r="I85" s="208"/>
      <c r="J85" s="208"/>
    </row>
    <row r="86" spans="1:18" s="267" customFormat="1" ht="20.100000000000001" customHeight="1" x14ac:dyDescent="0.2">
      <c r="A86" s="631" t="s">
        <v>105</v>
      </c>
      <c r="B86" s="342"/>
      <c r="C86" s="208"/>
      <c r="F86" s="208"/>
      <c r="G86" s="1002"/>
      <c r="H86" s="1005"/>
      <c r="J86" s="208"/>
    </row>
    <row r="87" spans="1:18" s="267" customFormat="1" ht="20.100000000000001" customHeight="1" x14ac:dyDescent="0.2">
      <c r="A87" s="322" t="s">
        <v>106</v>
      </c>
      <c r="B87" s="260"/>
      <c r="C87" s="208"/>
      <c r="F87" s="208"/>
      <c r="G87" s="1002"/>
      <c r="H87" s="1005"/>
      <c r="J87" s="208"/>
    </row>
    <row r="88" spans="1:18" s="267" customFormat="1" ht="20.100000000000001" customHeight="1" x14ac:dyDescent="0.2">
      <c r="A88" s="631" t="s">
        <v>107</v>
      </c>
      <c r="B88" s="342"/>
      <c r="C88" s="208"/>
      <c r="F88" s="208"/>
      <c r="G88" s="1002"/>
      <c r="H88" s="1005"/>
      <c r="J88" s="208"/>
    </row>
    <row r="89" spans="1:18" s="267" customFormat="1" ht="20.100000000000001" customHeight="1" x14ac:dyDescent="0.2">
      <c r="A89" s="322" t="s">
        <v>108</v>
      </c>
      <c r="B89" s="260"/>
      <c r="C89" s="208"/>
      <c r="F89" s="208"/>
      <c r="G89" s="1002"/>
      <c r="H89" s="1005"/>
      <c r="J89" s="208"/>
    </row>
    <row r="90" spans="1:18" s="267" customFormat="1" ht="20.100000000000001" customHeight="1" x14ac:dyDescent="0.2">
      <c r="A90" s="631" t="s">
        <v>830</v>
      </c>
      <c r="B90" s="342"/>
      <c r="C90" s="208"/>
      <c r="F90" s="208"/>
      <c r="G90" s="1002"/>
      <c r="H90" s="1005"/>
      <c r="J90" s="208"/>
    </row>
    <row r="91" spans="1:18" s="267" customFormat="1" ht="20.100000000000001" customHeight="1" x14ac:dyDescent="0.2">
      <c r="A91" s="322" t="s">
        <v>831</v>
      </c>
      <c r="B91" s="260"/>
      <c r="C91" s="208"/>
      <c r="F91" s="208"/>
      <c r="G91" s="1002"/>
      <c r="H91" s="1005"/>
      <c r="J91" s="208"/>
    </row>
    <row r="92" spans="1:18" s="267" customFormat="1" ht="20.100000000000001" customHeight="1" x14ac:dyDescent="0.2">
      <c r="A92" s="631" t="s">
        <v>832</v>
      </c>
      <c r="B92" s="342"/>
      <c r="C92" s="208"/>
      <c r="F92" s="208"/>
      <c r="G92" s="1002"/>
      <c r="H92" s="1005"/>
      <c r="J92" s="208"/>
      <c r="N92" s="208"/>
      <c r="O92" s="208"/>
      <c r="P92" s="208"/>
      <c r="Q92" s="208"/>
      <c r="R92" s="208"/>
    </row>
    <row r="93" spans="1:18" s="267" customFormat="1" ht="20.100000000000001" customHeight="1" x14ac:dyDescent="0.2">
      <c r="A93" s="322" t="s">
        <v>833</v>
      </c>
      <c r="B93" s="260"/>
      <c r="C93" s="208"/>
      <c r="F93" s="208"/>
      <c r="G93" s="1002"/>
      <c r="H93" s="1005"/>
      <c r="J93" s="208"/>
      <c r="N93" s="208"/>
      <c r="O93" s="208"/>
      <c r="P93" s="208"/>
      <c r="Q93" s="208"/>
      <c r="R93" s="208"/>
    </row>
    <row r="94" spans="1:18" s="267" customFormat="1" ht="20.100000000000001" customHeight="1" x14ac:dyDescent="0.2">
      <c r="A94" s="631" t="s">
        <v>834</v>
      </c>
      <c r="B94" s="342"/>
      <c r="C94" s="208"/>
      <c r="F94" s="208"/>
      <c r="G94" s="1002"/>
      <c r="H94" s="1005"/>
      <c r="J94" s="208"/>
      <c r="N94" s="208"/>
      <c r="O94" s="208"/>
      <c r="P94" s="208"/>
      <c r="Q94" s="208"/>
      <c r="R94" s="208"/>
    </row>
    <row r="95" spans="1:18" s="267" customFormat="1" ht="20.100000000000001" customHeight="1" x14ac:dyDescent="0.2">
      <c r="A95" s="322" t="s">
        <v>835</v>
      </c>
      <c r="B95" s="260"/>
      <c r="C95" s="208"/>
      <c r="F95" s="208"/>
      <c r="G95" s="1002"/>
      <c r="H95" s="1005"/>
      <c r="J95" s="208"/>
      <c r="N95" s="208"/>
      <c r="O95" s="208"/>
      <c r="P95" s="208"/>
      <c r="Q95" s="208"/>
      <c r="R95" s="208"/>
    </row>
    <row r="96" spans="1:18" s="267" customFormat="1" ht="20.100000000000001" customHeight="1" x14ac:dyDescent="0.2">
      <c r="A96" s="631" t="s">
        <v>836</v>
      </c>
      <c r="B96" s="342"/>
      <c r="C96" s="208"/>
      <c r="F96" s="208"/>
      <c r="G96" s="1002"/>
      <c r="H96" s="1005"/>
      <c r="J96" s="208"/>
      <c r="N96" s="208"/>
      <c r="O96" s="208"/>
      <c r="P96" s="208"/>
      <c r="Q96" s="208"/>
      <c r="R96" s="208"/>
    </row>
    <row r="97" spans="1:20" s="267" customFormat="1" ht="20.100000000000001" customHeight="1" x14ac:dyDescent="0.2">
      <c r="A97" s="322" t="s">
        <v>837</v>
      </c>
      <c r="B97" s="260"/>
      <c r="C97" s="208"/>
      <c r="F97" s="208"/>
      <c r="G97" s="1002"/>
      <c r="H97" s="1005"/>
      <c r="L97" s="208"/>
      <c r="P97" s="208"/>
      <c r="Q97" s="208"/>
      <c r="R97" s="208"/>
      <c r="S97" s="208"/>
      <c r="T97" s="208"/>
    </row>
    <row r="98" spans="1:20" ht="20.100000000000001" customHeight="1" x14ac:dyDescent="0.2">
      <c r="G98" s="1002"/>
      <c r="H98" s="1005"/>
    </row>
    <row r="99" spans="1:20" ht="20.100000000000001" customHeight="1" thickBot="1" x14ac:dyDescent="0.25">
      <c r="G99" s="1003"/>
      <c r="H99" s="1006"/>
    </row>
    <row r="100" spans="1:20" ht="20.100000000000001" customHeight="1" x14ac:dyDescent="0.2"/>
    <row r="101" spans="1:20" ht="20.100000000000001" customHeight="1" x14ac:dyDescent="0.2">
      <c r="D101" s="208"/>
      <c r="E101" s="267"/>
      <c r="G101" s="208"/>
    </row>
    <row r="102" spans="1:20" ht="20.100000000000001" customHeight="1" x14ac:dyDescent="0.2">
      <c r="A102" s="208"/>
    </row>
    <row r="103" spans="1:20" ht="20.100000000000001" customHeight="1" x14ac:dyDescent="0.2">
      <c r="A103" s="208"/>
      <c r="G103" s="754" t="s">
        <v>524</v>
      </c>
    </row>
    <row r="104" spans="1:20" ht="31.5" customHeight="1" x14ac:dyDescent="0.2">
      <c r="A104" s="208"/>
      <c r="K104" s="698"/>
    </row>
    <row r="105" spans="1:20" ht="56.25" customHeight="1" x14ac:dyDescent="0.2">
      <c r="A105" s="208"/>
    </row>
    <row r="106" spans="1:20" ht="20.100000000000001" customHeight="1" x14ac:dyDescent="0.2">
      <c r="A106" s="208"/>
    </row>
    <row r="107" spans="1:20" ht="20.100000000000001" customHeight="1" x14ac:dyDescent="0.2">
      <c r="A107" s="208"/>
    </row>
    <row r="108" spans="1:20" ht="20.100000000000001" customHeight="1" x14ac:dyDescent="0.2">
      <c r="A108" s="208"/>
    </row>
    <row r="109" spans="1:20" ht="20.100000000000001" customHeight="1" x14ac:dyDescent="0.2">
      <c r="A109" s="208"/>
    </row>
    <row r="110" spans="1:20" ht="20.100000000000001" customHeight="1" x14ac:dyDescent="0.2"/>
    <row r="111" spans="1:20" ht="20.100000000000001" customHeight="1" x14ac:dyDescent="0.2"/>
  </sheetData>
  <sheetProtection algorithmName="SHA-512" hashValue="K7+eWSo3QkXX7MPZDkonlzYDWTAOt8cjrCGqcPhjk6Zmy2b4vVQHIzVduIXWmQ5Jc6R//16gTbKvt2oy0aCc7A==" saltValue="HJ1rmLTNYbdTTpJmkNjpwQ==" spinCount="100000" sheet="1" objects="1" scenarios="1"/>
  <mergeCells count="20">
    <mergeCell ref="A62:B63"/>
    <mergeCell ref="D60:E61"/>
    <mergeCell ref="A82:B83"/>
    <mergeCell ref="G47:H48"/>
    <mergeCell ref="A1:K1"/>
    <mergeCell ref="A2:K2"/>
    <mergeCell ref="A7:B8"/>
    <mergeCell ref="J22:K23"/>
    <mergeCell ref="A5:H5"/>
    <mergeCell ref="A4:K4"/>
    <mergeCell ref="G7:H8"/>
    <mergeCell ref="J7:K8"/>
    <mergeCell ref="D16:E18"/>
    <mergeCell ref="J42:K43"/>
    <mergeCell ref="A43:B44"/>
    <mergeCell ref="G85:G99"/>
    <mergeCell ref="H85:H99"/>
    <mergeCell ref="G82:H82"/>
    <mergeCell ref="G83:H83"/>
    <mergeCell ref="G84:H84"/>
  </mergeCells>
  <pageMargins left="0.7" right="0.7" top="0.6" bottom="0.6" header="0.3" footer="0.3"/>
  <pageSetup scale="95" orientation="portrait" r:id="rId1"/>
  <rowBreaks count="2" manualBreakCount="2">
    <brk id="40" max="10" man="1"/>
    <brk id="80" max="10"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N32"/>
  <sheetViews>
    <sheetView workbookViewId="0"/>
  </sheetViews>
  <sheetFormatPr baseColWidth="10" defaultColWidth="8.85546875" defaultRowHeight="12.75" x14ac:dyDescent="0.2"/>
  <cols>
    <col min="1" max="16384" width="8.85546875" style="208"/>
  </cols>
  <sheetData>
    <row r="2" spans="1:3" ht="15.75" x14ac:dyDescent="0.2">
      <c r="A2" s="269" t="s">
        <v>144</v>
      </c>
    </row>
    <row r="3" spans="1:3" ht="15.75" x14ac:dyDescent="0.2">
      <c r="A3" s="269"/>
    </row>
    <row r="4" spans="1:3" ht="15.75" x14ac:dyDescent="0.2">
      <c r="A4" s="270" t="s">
        <v>138</v>
      </c>
      <c r="C4" s="270" t="s">
        <v>139</v>
      </c>
    </row>
    <row r="5" spans="1:3" ht="15.75" x14ac:dyDescent="0.2">
      <c r="A5" s="270" t="s">
        <v>111</v>
      </c>
      <c r="C5" s="270" t="s">
        <v>112</v>
      </c>
    </row>
    <row r="6" spans="1:3" ht="15.75" x14ac:dyDescent="0.2">
      <c r="A6" s="270" t="s">
        <v>113</v>
      </c>
      <c r="C6" s="270" t="s">
        <v>132</v>
      </c>
    </row>
    <row r="7" spans="1:3" ht="15.75" x14ac:dyDescent="0.2">
      <c r="A7" s="270" t="s">
        <v>130</v>
      </c>
      <c r="C7" s="270" t="s">
        <v>131</v>
      </c>
    </row>
    <row r="8" spans="1:3" ht="15.75" x14ac:dyDescent="0.2">
      <c r="A8" s="270" t="s">
        <v>136</v>
      </c>
      <c r="C8" s="270" t="s">
        <v>137</v>
      </c>
    </row>
    <row r="9" spans="1:3" ht="15.75" x14ac:dyDescent="0.2">
      <c r="A9" s="270" t="s">
        <v>114</v>
      </c>
      <c r="C9" s="270" t="s">
        <v>115</v>
      </c>
    </row>
    <row r="10" spans="1:3" ht="15.75" x14ac:dyDescent="0.2">
      <c r="A10" s="270" t="s">
        <v>128</v>
      </c>
      <c r="C10" s="270" t="s">
        <v>129</v>
      </c>
    </row>
    <row r="11" spans="1:3" ht="15.75" x14ac:dyDescent="0.2">
      <c r="A11" s="270" t="s">
        <v>124</v>
      </c>
      <c r="C11" s="270" t="s">
        <v>125</v>
      </c>
    </row>
    <row r="12" spans="1:3" ht="15.75" x14ac:dyDescent="0.2">
      <c r="A12" s="270" t="s">
        <v>126</v>
      </c>
      <c r="C12" s="270" t="s">
        <v>127</v>
      </c>
    </row>
    <row r="13" spans="1:3" ht="15.75" x14ac:dyDescent="0.2">
      <c r="A13" s="270" t="s">
        <v>142</v>
      </c>
      <c r="C13" s="270" t="s">
        <v>143</v>
      </c>
    </row>
    <row r="14" spans="1:3" ht="15.75" x14ac:dyDescent="0.2">
      <c r="A14" s="270" t="s">
        <v>116</v>
      </c>
      <c r="C14" s="270" t="s">
        <v>135</v>
      </c>
    </row>
    <row r="15" spans="1:3" ht="15.75" x14ac:dyDescent="0.2">
      <c r="A15" s="270" t="s">
        <v>117</v>
      </c>
      <c r="C15" s="270" t="s">
        <v>140</v>
      </c>
    </row>
    <row r="16" spans="1:3" ht="15.75" x14ac:dyDescent="0.2">
      <c r="A16" s="270" t="s">
        <v>118</v>
      </c>
      <c r="C16" s="270" t="s">
        <v>141</v>
      </c>
    </row>
    <row r="17" spans="1:14" ht="15.75" x14ac:dyDescent="0.2">
      <c r="A17" s="270" t="s">
        <v>133</v>
      </c>
      <c r="C17" s="270" t="s">
        <v>134</v>
      </c>
    </row>
    <row r="25" spans="1:14" ht="14.25" x14ac:dyDescent="0.2">
      <c r="A25" s="271"/>
      <c r="B25" s="271"/>
      <c r="C25" s="271"/>
      <c r="D25" s="271"/>
      <c r="E25" s="271"/>
      <c r="F25" s="271"/>
      <c r="G25" s="271"/>
      <c r="H25" s="271"/>
      <c r="I25" s="271"/>
      <c r="J25" s="271"/>
      <c r="K25" s="271"/>
      <c r="L25" s="271"/>
      <c r="M25" s="271"/>
      <c r="N25" s="273" t="s">
        <v>145</v>
      </c>
    </row>
    <row r="26" spans="1:14" ht="14.25" x14ac:dyDescent="0.2">
      <c r="A26" s="271"/>
      <c r="B26" s="271"/>
      <c r="C26" s="271"/>
      <c r="D26" s="271"/>
      <c r="E26" s="271"/>
      <c r="F26" s="271"/>
      <c r="G26" s="271"/>
      <c r="H26" s="271"/>
      <c r="I26" s="271"/>
      <c r="J26" s="271"/>
      <c r="K26" s="271"/>
      <c r="L26" s="271"/>
      <c r="M26" s="271"/>
      <c r="N26" s="274" t="s">
        <v>119</v>
      </c>
    </row>
    <row r="27" spans="1:14" ht="14.25" x14ac:dyDescent="0.2">
      <c r="A27" s="271"/>
      <c r="B27" s="271"/>
      <c r="C27" s="271"/>
      <c r="D27" s="271"/>
      <c r="E27" s="271"/>
      <c r="F27" s="271"/>
      <c r="G27" s="271"/>
      <c r="H27" s="271"/>
      <c r="I27" s="271"/>
      <c r="J27" s="271"/>
      <c r="K27" s="271"/>
      <c r="L27" s="271"/>
      <c r="M27" s="271"/>
      <c r="N27" s="274" t="s">
        <v>120</v>
      </c>
    </row>
    <row r="28" spans="1:14" ht="14.25" x14ac:dyDescent="0.2">
      <c r="A28" s="271"/>
      <c r="B28" s="271"/>
      <c r="C28" s="271"/>
      <c r="D28" s="271"/>
      <c r="E28" s="271"/>
      <c r="F28" s="271"/>
      <c r="G28" s="271"/>
      <c r="H28" s="271"/>
      <c r="I28" s="271"/>
      <c r="J28" s="271"/>
      <c r="K28" s="271"/>
      <c r="L28" s="271"/>
      <c r="M28" s="271"/>
      <c r="N28" s="274" t="s">
        <v>363</v>
      </c>
    </row>
    <row r="29" spans="1:14" ht="14.25" x14ac:dyDescent="0.2">
      <c r="A29" s="271"/>
      <c r="B29" s="271"/>
      <c r="C29" s="271"/>
      <c r="D29" s="271"/>
      <c r="E29" s="271"/>
      <c r="F29" s="271"/>
      <c r="G29" s="271"/>
      <c r="H29" s="271"/>
      <c r="I29" s="271"/>
      <c r="J29" s="271"/>
      <c r="K29" s="271"/>
      <c r="L29" s="271"/>
      <c r="M29" s="271"/>
      <c r="N29" s="274" t="s">
        <v>121</v>
      </c>
    </row>
    <row r="30" spans="1:14" ht="14.25" x14ac:dyDescent="0.2">
      <c r="A30" s="271"/>
      <c r="B30" s="271"/>
      <c r="C30" s="271"/>
      <c r="D30" s="271"/>
      <c r="E30" s="271"/>
      <c r="F30" s="271"/>
      <c r="G30" s="271"/>
      <c r="H30" s="271"/>
      <c r="I30" s="271"/>
      <c r="J30" s="271"/>
      <c r="K30" s="271"/>
      <c r="L30" s="271"/>
      <c r="M30" s="271"/>
      <c r="N30" s="274" t="s">
        <v>122</v>
      </c>
    </row>
    <row r="31" spans="1:14" x14ac:dyDescent="0.2">
      <c r="A31" s="271"/>
      <c r="B31" s="271"/>
      <c r="C31" s="271"/>
      <c r="D31" s="271"/>
      <c r="E31" s="271"/>
      <c r="F31" s="271"/>
      <c r="G31" s="271"/>
      <c r="H31" s="271"/>
      <c r="I31" s="271"/>
      <c r="J31" s="271"/>
      <c r="K31" s="271"/>
      <c r="L31" s="271"/>
      <c r="M31" s="271"/>
      <c r="N31" s="272" t="s">
        <v>146</v>
      </c>
    </row>
    <row r="32" spans="1:14" ht="14.25" x14ac:dyDescent="0.2">
      <c r="A32" s="271"/>
      <c r="B32" s="271"/>
      <c r="C32" s="271"/>
      <c r="D32" s="271"/>
      <c r="E32" s="271"/>
      <c r="F32" s="271"/>
      <c r="G32" s="271"/>
      <c r="H32" s="271"/>
      <c r="I32" s="271"/>
      <c r="J32" s="271"/>
      <c r="K32" s="271"/>
      <c r="L32" s="271"/>
      <c r="M32" s="271"/>
      <c r="N32" s="274" t="s">
        <v>123</v>
      </c>
    </row>
  </sheetData>
  <sortState ref="A4:N17">
    <sortCondition ref="A4:A17"/>
  </sortState>
  <pageMargins left="0.7" right="0.7" top="0.75" bottom="0.75" header="0.3" footer="0.3"/>
  <pageSetup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363"/>
  <sheetViews>
    <sheetView zoomScaleNormal="100" zoomScaleSheetLayoutView="100" workbookViewId="0">
      <selection activeCell="P5" sqref="P5"/>
    </sheetView>
  </sheetViews>
  <sheetFormatPr baseColWidth="10" defaultColWidth="8.85546875" defaultRowHeight="12.75" x14ac:dyDescent="0.2"/>
  <cols>
    <col min="1" max="1" width="5.7109375" style="56" customWidth="1"/>
    <col min="2" max="2" width="72.42578125" style="13" customWidth="1"/>
    <col min="3" max="8" width="14.28515625" style="14" customWidth="1"/>
    <col min="9" max="9" width="8.85546875" style="1"/>
    <col min="10" max="28" width="8.85546875" style="20"/>
    <col min="29" max="16384" width="8.85546875" style="1"/>
  </cols>
  <sheetData>
    <row r="1" spans="1:29" ht="15.95" customHeight="1" x14ac:dyDescent="0.2">
      <c r="A1" s="952" t="s">
        <v>475</v>
      </c>
      <c r="B1" s="953"/>
      <c r="C1" s="371"/>
      <c r="D1" s="371"/>
      <c r="E1" s="371"/>
      <c r="F1" s="371"/>
      <c r="G1" s="325" t="s">
        <v>227</v>
      </c>
      <c r="H1" s="325" t="s">
        <v>228</v>
      </c>
      <c r="J1" s="947" t="s">
        <v>231</v>
      </c>
      <c r="K1" s="948"/>
      <c r="L1" s="949"/>
      <c r="N1" s="160" t="s">
        <v>232</v>
      </c>
      <c r="O1" s="69"/>
      <c r="P1" s="69"/>
      <c r="Q1" s="69"/>
      <c r="R1" s="69"/>
      <c r="S1" s="69"/>
      <c r="T1" s="69"/>
      <c r="U1" s="69"/>
      <c r="V1" s="69"/>
      <c r="W1" s="69"/>
      <c r="X1" s="69"/>
      <c r="Y1" s="69"/>
      <c r="Z1" s="69"/>
      <c r="AA1" s="69"/>
      <c r="AB1" s="78"/>
    </row>
    <row r="2" spans="1:29" ht="15.95" customHeight="1" thickBot="1" x14ac:dyDescent="0.25">
      <c r="A2" s="954"/>
      <c r="B2" s="955"/>
      <c r="C2" s="372" t="s">
        <v>764</v>
      </c>
      <c r="D2" s="372" t="s">
        <v>765</v>
      </c>
      <c r="E2" s="372" t="s">
        <v>766</v>
      </c>
      <c r="F2" s="372" t="s">
        <v>767</v>
      </c>
      <c r="G2" s="326" t="s">
        <v>652</v>
      </c>
      <c r="H2" s="326" t="s">
        <v>652</v>
      </c>
      <c r="J2" s="173">
        <v>1</v>
      </c>
      <c r="K2" s="174">
        <v>2</v>
      </c>
      <c r="L2" s="175">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1" t="s">
        <v>504</v>
      </c>
      <c r="B3" s="942"/>
      <c r="C3" s="138"/>
      <c r="D3" s="138"/>
      <c r="E3" s="138"/>
      <c r="F3" s="157"/>
      <c r="G3" s="127"/>
      <c r="H3" s="126"/>
      <c r="J3" s="878"/>
      <c r="K3" s="879"/>
      <c r="L3" s="880"/>
      <c r="M3" s="165"/>
      <c r="N3" s="162"/>
      <c r="O3" s="163"/>
      <c r="P3" s="163"/>
      <c r="Q3" s="163"/>
      <c r="R3" s="163"/>
      <c r="S3" s="163"/>
      <c r="T3" s="163"/>
      <c r="U3" s="163"/>
      <c r="V3" s="163"/>
      <c r="W3" s="163"/>
      <c r="X3" s="163"/>
      <c r="Y3" s="163"/>
      <c r="Z3" s="163"/>
      <c r="AA3" s="163"/>
      <c r="AB3" s="164"/>
    </row>
    <row r="4" spans="1:29" ht="97.5" customHeight="1" x14ac:dyDescent="0.2">
      <c r="A4" s="755" t="s">
        <v>366</v>
      </c>
      <c r="B4" s="756" t="s">
        <v>881</v>
      </c>
      <c r="C4" s="757" t="s">
        <v>882</v>
      </c>
      <c r="D4" s="757" t="s">
        <v>883</v>
      </c>
      <c r="E4" s="757" t="s">
        <v>884</v>
      </c>
      <c r="F4" s="758" t="s">
        <v>885</v>
      </c>
      <c r="G4" s="819" t="str">
        <f>IF((COUNT(J4:L4)&gt;0),AVERAGE(J4:L4),"")</f>
        <v/>
      </c>
      <c r="H4" s="820" t="str">
        <f>IF((COUNT(N4:AB4)&gt;0),AVERAGE(N4:AB4),"")</f>
        <v/>
      </c>
      <c r="I4" s="623"/>
      <c r="J4" s="881"/>
      <c r="K4" s="882"/>
      <c r="L4" s="883"/>
      <c r="M4" s="623"/>
      <c r="N4" s="881"/>
      <c r="O4" s="882"/>
      <c r="P4" s="882"/>
      <c r="Q4" s="882"/>
      <c r="R4" s="882"/>
      <c r="S4" s="882"/>
      <c r="T4" s="882"/>
      <c r="U4" s="882"/>
      <c r="V4" s="882"/>
      <c r="W4" s="882"/>
      <c r="X4" s="882"/>
      <c r="Y4" s="882"/>
      <c r="Z4" s="882"/>
      <c r="AA4" s="882"/>
      <c r="AB4" s="883"/>
    </row>
    <row r="5" spans="1:29" ht="87" customHeight="1" x14ac:dyDescent="0.2">
      <c r="A5" s="658">
        <v>2.2000000000000002</v>
      </c>
      <c r="B5" s="509" t="s">
        <v>886</v>
      </c>
      <c r="C5" s="507" t="s">
        <v>887</v>
      </c>
      <c r="D5" s="507" t="s">
        <v>888</v>
      </c>
      <c r="E5" s="507" t="s">
        <v>941</v>
      </c>
      <c r="F5" s="279" t="s">
        <v>889</v>
      </c>
      <c r="G5" s="290" t="str">
        <f t="shared" ref="G5:G9" si="0">IF((COUNT(J5:L5)&gt;0),AVERAGE(J5:L5),"")</f>
        <v/>
      </c>
      <c r="H5" s="495" t="str">
        <f t="shared" ref="H5:H13" si="1">IF((COUNT(N5:AB5)&gt;0),AVERAGE(N5:AB5),"")</f>
        <v/>
      </c>
      <c r="I5" s="623"/>
      <c r="J5" s="485"/>
      <c r="K5" s="486"/>
      <c r="L5" s="487"/>
      <c r="M5" s="122"/>
      <c r="N5" s="489"/>
      <c r="O5" s="407"/>
      <c r="P5" s="407"/>
      <c r="Q5" s="407"/>
      <c r="R5" s="407"/>
      <c r="S5" s="407"/>
      <c r="T5" s="407"/>
      <c r="U5" s="407"/>
      <c r="V5" s="407"/>
      <c r="W5" s="407"/>
      <c r="X5" s="407"/>
      <c r="Y5" s="407"/>
      <c r="Z5" s="407"/>
      <c r="AA5" s="407"/>
      <c r="AB5" s="484"/>
      <c r="AC5" s="488"/>
    </row>
    <row r="6" spans="1:29" ht="87.75" customHeight="1" x14ac:dyDescent="0.2">
      <c r="A6" s="759" t="s">
        <v>368</v>
      </c>
      <c r="B6" s="760" t="s">
        <v>890</v>
      </c>
      <c r="C6" s="761" t="s">
        <v>891</v>
      </c>
      <c r="D6" s="761" t="s">
        <v>892</v>
      </c>
      <c r="E6" s="761" t="s">
        <v>942</v>
      </c>
      <c r="F6" s="762" t="s">
        <v>893</v>
      </c>
      <c r="G6" s="831" t="str">
        <f t="shared" si="0"/>
        <v/>
      </c>
      <c r="H6" s="831" t="str">
        <f t="shared" si="1"/>
        <v/>
      </c>
      <c r="I6" s="623"/>
      <c r="J6" s="884"/>
      <c r="K6" s="885"/>
      <c r="L6" s="886"/>
      <c r="M6" s="623"/>
      <c r="N6" s="888"/>
      <c r="O6" s="889"/>
      <c r="P6" s="889"/>
      <c r="Q6" s="889"/>
      <c r="R6" s="889"/>
      <c r="S6" s="889"/>
      <c r="T6" s="889"/>
      <c r="U6" s="889"/>
      <c r="V6" s="889"/>
      <c r="W6" s="889"/>
      <c r="X6" s="889"/>
      <c r="Y6" s="889"/>
      <c r="Z6" s="889"/>
      <c r="AA6" s="889"/>
      <c r="AB6" s="890"/>
    </row>
    <row r="7" spans="1:29" ht="115.5" customHeight="1" x14ac:dyDescent="0.2">
      <c r="A7" s="658" t="s">
        <v>369</v>
      </c>
      <c r="B7" s="281" t="s">
        <v>894</v>
      </c>
      <c r="C7" s="278" t="s">
        <v>895</v>
      </c>
      <c r="D7" s="278" t="s">
        <v>896</v>
      </c>
      <c r="E7" s="278" t="s">
        <v>897</v>
      </c>
      <c r="F7" s="279" t="s">
        <v>898</v>
      </c>
      <c r="G7" s="290" t="str">
        <f t="shared" si="0"/>
        <v/>
      </c>
      <c r="H7" s="290" t="str">
        <f t="shared" si="1"/>
        <v/>
      </c>
      <c r="I7" s="623"/>
      <c r="J7" s="485"/>
      <c r="K7" s="486"/>
      <c r="L7" s="487"/>
      <c r="N7" s="296"/>
      <c r="O7" s="407"/>
      <c r="P7" s="407"/>
      <c r="Q7" s="407"/>
      <c r="R7" s="407"/>
      <c r="S7" s="407"/>
      <c r="T7" s="407"/>
      <c r="U7" s="407"/>
      <c r="V7" s="407"/>
      <c r="W7" s="407"/>
      <c r="X7" s="407"/>
      <c r="Y7" s="407"/>
      <c r="Z7" s="407"/>
      <c r="AA7" s="407"/>
      <c r="AB7" s="297"/>
    </row>
    <row r="8" spans="1:29" ht="100.15" customHeight="1" x14ac:dyDescent="0.2">
      <c r="A8" s="759" t="s">
        <v>375</v>
      </c>
      <c r="B8" s="760" t="s">
        <v>899</v>
      </c>
      <c r="C8" s="761" t="s">
        <v>900</v>
      </c>
      <c r="D8" s="761" t="s">
        <v>901</v>
      </c>
      <c r="E8" s="761" t="s">
        <v>902</v>
      </c>
      <c r="F8" s="762" t="s">
        <v>903</v>
      </c>
      <c r="G8" s="798" t="str">
        <f t="shared" si="0"/>
        <v/>
      </c>
      <c r="H8" s="799" t="str">
        <f t="shared" si="1"/>
        <v/>
      </c>
      <c r="I8" s="623"/>
      <c r="J8" s="884"/>
      <c r="K8" s="885"/>
      <c r="L8" s="887"/>
      <c r="M8" s="624"/>
      <c r="N8" s="888"/>
      <c r="O8" s="889"/>
      <c r="P8" s="889"/>
      <c r="Q8" s="889"/>
      <c r="R8" s="889"/>
      <c r="S8" s="889"/>
      <c r="T8" s="889"/>
      <c r="U8" s="889"/>
      <c r="V8" s="889"/>
      <c r="W8" s="889"/>
      <c r="X8" s="889"/>
      <c r="Y8" s="889"/>
      <c r="Z8" s="889"/>
      <c r="AA8" s="889"/>
      <c r="AB8" s="890"/>
    </row>
    <row r="9" spans="1:29" ht="103.9" customHeight="1" x14ac:dyDescent="0.2">
      <c r="A9" s="337" t="s">
        <v>376</v>
      </c>
      <c r="B9" s="509" t="s">
        <v>646</v>
      </c>
      <c r="C9" s="507" t="s">
        <v>465</v>
      </c>
      <c r="D9" s="507" t="s">
        <v>497</v>
      </c>
      <c r="E9" s="507" t="s">
        <v>680</v>
      </c>
      <c r="F9" s="279" t="s">
        <v>679</v>
      </c>
      <c r="G9" s="290" t="str">
        <f t="shared" si="0"/>
        <v/>
      </c>
      <c r="H9" s="495" t="str">
        <f t="shared" si="1"/>
        <v/>
      </c>
      <c r="I9" s="623"/>
      <c r="J9" s="485"/>
      <c r="K9" s="486"/>
      <c r="L9" s="487"/>
      <c r="N9" s="296"/>
      <c r="O9" s="407"/>
      <c r="P9" s="407"/>
      <c r="Q9" s="407"/>
      <c r="R9" s="407"/>
      <c r="S9" s="407"/>
      <c r="T9" s="407"/>
      <c r="U9" s="407"/>
      <c r="V9" s="407"/>
      <c r="W9" s="407"/>
      <c r="X9" s="407"/>
      <c r="Y9" s="407"/>
      <c r="Z9" s="407"/>
      <c r="AA9" s="407"/>
      <c r="AB9" s="297"/>
    </row>
    <row r="10" spans="1:29" ht="69" customHeight="1" x14ac:dyDescent="0.2">
      <c r="A10" s="763" t="s">
        <v>558</v>
      </c>
      <c r="B10" s="760" t="s">
        <v>1393</v>
      </c>
      <c r="C10" s="761" t="s">
        <v>1318</v>
      </c>
      <c r="D10" s="761" t="s">
        <v>1319</v>
      </c>
      <c r="E10" s="761" t="s">
        <v>1320</v>
      </c>
      <c r="F10" s="762" t="s">
        <v>337</v>
      </c>
      <c r="G10" s="798" t="str">
        <f>IF((COUNT(J10:L10)&gt;0),AVERAGE(J10:L10),"")</f>
        <v/>
      </c>
      <c r="H10" s="831" t="str">
        <f t="shared" si="1"/>
        <v/>
      </c>
      <c r="I10" s="623"/>
      <c r="J10" s="884"/>
      <c r="K10" s="885"/>
      <c r="L10" s="886"/>
      <c r="M10" s="623"/>
      <c r="N10" s="888"/>
      <c r="O10" s="889"/>
      <c r="P10" s="889"/>
      <c r="Q10" s="889"/>
      <c r="R10" s="889"/>
      <c r="S10" s="889"/>
      <c r="T10" s="889"/>
      <c r="U10" s="889"/>
      <c r="V10" s="889"/>
      <c r="W10" s="889"/>
      <c r="X10" s="889"/>
      <c r="Y10" s="889"/>
      <c r="Z10" s="889"/>
      <c r="AA10" s="889"/>
      <c r="AB10" s="890"/>
    </row>
    <row r="11" spans="1:29" ht="110.25" customHeight="1" x14ac:dyDescent="0.2">
      <c r="A11" s="658">
        <v>2.8</v>
      </c>
      <c r="B11" s="509" t="s">
        <v>1361</v>
      </c>
      <c r="C11" s="507" t="s">
        <v>1362</v>
      </c>
      <c r="D11" s="507" t="s">
        <v>1363</v>
      </c>
      <c r="E11" s="507" t="s">
        <v>1364</v>
      </c>
      <c r="F11" s="279" t="s">
        <v>337</v>
      </c>
      <c r="G11" s="290" t="str">
        <f t="shared" ref="G11:G23" si="2">IF((COUNT(J11:L11)&gt;0),AVERAGE(J11:L11),"")</f>
        <v/>
      </c>
      <c r="H11" s="287" t="str">
        <f t="shared" si="1"/>
        <v/>
      </c>
      <c r="I11" s="624"/>
      <c r="J11" s="489"/>
      <c r="K11" s="407"/>
      <c r="L11" s="484"/>
      <c r="M11" s="122"/>
      <c r="N11" s="485"/>
      <c r="O11" s="486"/>
      <c r="P11" s="486"/>
      <c r="Q11" s="486"/>
      <c r="R11" s="486"/>
      <c r="S11" s="486"/>
      <c r="T11" s="486"/>
      <c r="U11" s="486"/>
      <c r="V11" s="486"/>
      <c r="W11" s="486"/>
      <c r="X11" s="486"/>
      <c r="Y11" s="486"/>
      <c r="Z11" s="486"/>
      <c r="AA11" s="486"/>
      <c r="AB11" s="487"/>
    </row>
    <row r="12" spans="1:29" ht="161.25" customHeight="1" x14ac:dyDescent="0.2">
      <c r="A12" s="763" t="s">
        <v>560</v>
      </c>
      <c r="B12" s="760" t="s">
        <v>1348</v>
      </c>
      <c r="C12" s="761" t="s">
        <v>1349</v>
      </c>
      <c r="D12" s="761" t="s">
        <v>1321</v>
      </c>
      <c r="E12" s="761" t="s">
        <v>1347</v>
      </c>
      <c r="F12" s="762" t="s">
        <v>337</v>
      </c>
      <c r="G12" s="798" t="str">
        <f t="shared" si="2"/>
        <v/>
      </c>
      <c r="H12" s="799" t="str">
        <f t="shared" si="1"/>
        <v/>
      </c>
      <c r="I12" s="623"/>
      <c r="J12" s="888"/>
      <c r="K12" s="889"/>
      <c r="L12" s="890"/>
      <c r="M12" s="623"/>
      <c r="N12" s="884"/>
      <c r="O12" s="885"/>
      <c r="P12" s="885"/>
      <c r="Q12" s="885"/>
      <c r="R12" s="885"/>
      <c r="S12" s="885"/>
      <c r="T12" s="885"/>
      <c r="U12" s="885"/>
      <c r="V12" s="885"/>
      <c r="W12" s="885"/>
      <c r="X12" s="885"/>
      <c r="Y12" s="885"/>
      <c r="Z12" s="885"/>
      <c r="AA12" s="885"/>
      <c r="AB12" s="887"/>
      <c r="AC12" s="488"/>
    </row>
    <row r="13" spans="1:29" ht="101.25" customHeight="1" thickBot="1" x14ac:dyDescent="0.25">
      <c r="A13" s="337" t="s">
        <v>377</v>
      </c>
      <c r="B13" s="281" t="s">
        <v>904</v>
      </c>
      <c r="C13" s="278" t="s">
        <v>905</v>
      </c>
      <c r="D13" s="278" t="s">
        <v>906</v>
      </c>
      <c r="E13" s="278" t="s">
        <v>907</v>
      </c>
      <c r="F13" s="279" t="s">
        <v>908</v>
      </c>
      <c r="G13" s="290" t="str">
        <f t="shared" si="2"/>
        <v/>
      </c>
      <c r="H13" s="287" t="str">
        <f t="shared" si="1"/>
        <v/>
      </c>
      <c r="I13" s="623"/>
      <c r="J13" s="296"/>
      <c r="K13" s="295"/>
      <c r="L13" s="297"/>
      <c r="N13" s="296"/>
      <c r="O13" s="295"/>
      <c r="P13" s="295"/>
      <c r="Q13" s="295"/>
      <c r="R13" s="295"/>
      <c r="S13" s="295"/>
      <c r="T13" s="295"/>
      <c r="U13" s="295"/>
      <c r="V13" s="295"/>
      <c r="W13" s="295"/>
      <c r="X13" s="295"/>
      <c r="Y13" s="295"/>
      <c r="Z13" s="295"/>
      <c r="AA13" s="295"/>
      <c r="AB13" s="297"/>
    </row>
    <row r="14" spans="1:29" s="2" customFormat="1" ht="19.5" customHeight="1" thickBot="1" x14ac:dyDescent="0.25">
      <c r="A14" s="941" t="s">
        <v>476</v>
      </c>
      <c r="B14" s="942"/>
      <c r="C14" s="697"/>
      <c r="D14" s="125"/>
      <c r="E14" s="125"/>
      <c r="F14" s="126"/>
      <c r="G14" s="302"/>
      <c r="H14" s="303"/>
      <c r="I14" s="623"/>
      <c r="J14" s="891"/>
      <c r="K14" s="892"/>
      <c r="L14" s="893"/>
      <c r="M14" s="20"/>
      <c r="N14" s="891"/>
      <c r="O14" s="892"/>
      <c r="P14" s="892"/>
      <c r="Q14" s="892"/>
      <c r="R14" s="892"/>
      <c r="S14" s="892"/>
      <c r="T14" s="892"/>
      <c r="U14" s="892"/>
      <c r="V14" s="892"/>
      <c r="W14" s="892"/>
      <c r="X14" s="892"/>
      <c r="Y14" s="892"/>
      <c r="Z14" s="892"/>
      <c r="AA14" s="892"/>
      <c r="AB14" s="893"/>
      <c r="AC14" s="1"/>
    </row>
    <row r="15" spans="1:29" ht="104.45" customHeight="1" x14ac:dyDescent="0.2">
      <c r="A15" s="755" t="s">
        <v>378</v>
      </c>
      <c r="B15" s="756" t="s">
        <v>289</v>
      </c>
      <c r="C15" s="757" t="s">
        <v>684</v>
      </c>
      <c r="D15" s="757" t="s">
        <v>683</v>
      </c>
      <c r="E15" s="757" t="s">
        <v>682</v>
      </c>
      <c r="F15" s="758" t="s">
        <v>681</v>
      </c>
      <c r="G15" s="819" t="str">
        <f>IF((COUNT(J15:L15)&gt;0),AVERAGE(J15:L15),"")</f>
        <v/>
      </c>
      <c r="H15" s="820" t="str">
        <f t="shared" ref="H15:H19" si="3">IF((COUNT(N15:AB15)&gt;0),AVERAGE(N15:AB15),"")</f>
        <v/>
      </c>
      <c r="I15" s="623"/>
      <c r="J15" s="881"/>
      <c r="K15" s="882"/>
      <c r="L15" s="883"/>
      <c r="M15" s="623"/>
      <c r="N15" s="881"/>
      <c r="O15" s="882"/>
      <c r="P15" s="882"/>
      <c r="Q15" s="882"/>
      <c r="R15" s="882"/>
      <c r="S15" s="882"/>
      <c r="T15" s="882"/>
      <c r="U15" s="882"/>
      <c r="V15" s="882"/>
      <c r="W15" s="882"/>
      <c r="X15" s="882"/>
      <c r="Y15" s="882"/>
      <c r="Z15" s="882"/>
      <c r="AA15" s="882"/>
      <c r="AB15" s="883"/>
    </row>
    <row r="16" spans="1:29" s="6" customFormat="1" ht="121.5" customHeight="1" x14ac:dyDescent="0.2">
      <c r="A16" s="337" t="s">
        <v>379</v>
      </c>
      <c r="B16" s="509" t="s">
        <v>909</v>
      </c>
      <c r="C16" s="507" t="s">
        <v>910</v>
      </c>
      <c r="D16" s="507" t="s">
        <v>911</v>
      </c>
      <c r="E16" s="507" t="s">
        <v>912</v>
      </c>
      <c r="F16" s="279" t="s">
        <v>913</v>
      </c>
      <c r="G16" s="497" t="str">
        <f t="shared" si="2"/>
        <v/>
      </c>
      <c r="H16" s="495" t="str">
        <f t="shared" si="3"/>
        <v/>
      </c>
      <c r="I16" s="623"/>
      <c r="J16" s="485"/>
      <c r="K16" s="486"/>
      <c r="L16" s="487"/>
      <c r="M16" s="20"/>
      <c r="N16" s="485"/>
      <c r="O16" s="407"/>
      <c r="P16" s="486"/>
      <c r="Q16" s="407"/>
      <c r="R16" s="407"/>
      <c r="S16" s="407"/>
      <c r="T16" s="407"/>
      <c r="U16" s="407"/>
      <c r="V16" s="407"/>
      <c r="W16" s="407"/>
      <c r="X16" s="407"/>
      <c r="Y16" s="407"/>
      <c r="Z16" s="484"/>
      <c r="AA16" s="407"/>
      <c r="AB16" s="297"/>
      <c r="AC16" s="1"/>
    </row>
    <row r="17" spans="1:29" s="193" customFormat="1" ht="72" customHeight="1" x14ac:dyDescent="0.2">
      <c r="A17" s="764" t="s">
        <v>380</v>
      </c>
      <c r="B17" s="765" t="s">
        <v>85</v>
      </c>
      <c r="C17" s="766" t="s">
        <v>86</v>
      </c>
      <c r="D17" s="761" t="s">
        <v>87</v>
      </c>
      <c r="E17" s="761" t="s">
        <v>88</v>
      </c>
      <c r="F17" s="767" t="s">
        <v>813</v>
      </c>
      <c r="G17" s="831" t="str">
        <f t="shared" si="2"/>
        <v/>
      </c>
      <c r="H17" s="831" t="str">
        <f t="shared" si="3"/>
        <v/>
      </c>
      <c r="I17" s="623"/>
      <c r="J17" s="884"/>
      <c r="K17" s="885"/>
      <c r="L17" s="886"/>
      <c r="M17" s="623"/>
      <c r="N17" s="884"/>
      <c r="O17" s="889"/>
      <c r="P17" s="885"/>
      <c r="Q17" s="889"/>
      <c r="R17" s="889"/>
      <c r="S17" s="889"/>
      <c r="T17" s="889"/>
      <c r="U17" s="889"/>
      <c r="V17" s="889"/>
      <c r="W17" s="889"/>
      <c r="X17" s="889"/>
      <c r="Y17" s="889"/>
      <c r="Z17" s="889"/>
      <c r="AA17" s="889"/>
      <c r="AB17" s="890"/>
    </row>
    <row r="18" spans="1:29" ht="69.599999999999994" customHeight="1" x14ac:dyDescent="0.2">
      <c r="A18" s="337" t="s">
        <v>319</v>
      </c>
      <c r="B18" s="509" t="s">
        <v>914</v>
      </c>
      <c r="C18" s="507" t="s">
        <v>915</v>
      </c>
      <c r="D18" s="507" t="s">
        <v>916</v>
      </c>
      <c r="E18" s="507" t="s">
        <v>917</v>
      </c>
      <c r="F18" s="279" t="s">
        <v>879</v>
      </c>
      <c r="G18" s="290" t="str">
        <f t="shared" si="2"/>
        <v/>
      </c>
      <c r="H18" s="495" t="str">
        <f t="shared" si="3"/>
        <v/>
      </c>
      <c r="I18" s="623"/>
      <c r="J18" s="296"/>
      <c r="K18" s="407"/>
      <c r="L18" s="297"/>
      <c r="N18" s="296"/>
      <c r="O18" s="407"/>
      <c r="P18" s="407"/>
      <c r="Q18" s="407"/>
      <c r="R18" s="407"/>
      <c r="S18" s="407"/>
      <c r="T18" s="407"/>
      <c r="U18" s="407"/>
      <c r="V18" s="407"/>
      <c r="W18" s="407"/>
      <c r="X18" s="407"/>
      <c r="Y18" s="407"/>
      <c r="Z18" s="407"/>
      <c r="AA18" s="407"/>
      <c r="AB18" s="487"/>
    </row>
    <row r="19" spans="1:29" ht="60" customHeight="1" thickBot="1" x14ac:dyDescent="0.25">
      <c r="A19" s="763" t="s">
        <v>154</v>
      </c>
      <c r="B19" s="760" t="s">
        <v>918</v>
      </c>
      <c r="C19" s="766" t="s">
        <v>919</v>
      </c>
      <c r="D19" s="761" t="s">
        <v>1532</v>
      </c>
      <c r="E19" s="761" t="s">
        <v>920</v>
      </c>
      <c r="F19" s="767" t="s">
        <v>880</v>
      </c>
      <c r="G19" s="831" t="str">
        <f t="shared" si="2"/>
        <v/>
      </c>
      <c r="H19" s="831" t="str">
        <f t="shared" si="3"/>
        <v/>
      </c>
      <c r="I19" s="623"/>
      <c r="J19" s="884"/>
      <c r="K19" s="889"/>
      <c r="L19" s="890"/>
      <c r="M19" s="623"/>
      <c r="N19" s="900"/>
      <c r="O19" s="901"/>
      <c r="P19" s="901"/>
      <c r="Q19" s="901"/>
      <c r="R19" s="901"/>
      <c r="S19" s="901"/>
      <c r="T19" s="901"/>
      <c r="U19" s="901"/>
      <c r="V19" s="901"/>
      <c r="W19" s="901"/>
      <c r="X19" s="901"/>
      <c r="Y19" s="901"/>
      <c r="Z19" s="901"/>
      <c r="AA19" s="901"/>
      <c r="AB19" s="902"/>
    </row>
    <row r="20" spans="1:29" s="2" customFormat="1" ht="19.5" customHeight="1" thickBot="1" x14ac:dyDescent="0.25">
      <c r="A20" s="945" t="s">
        <v>751</v>
      </c>
      <c r="B20" s="946"/>
      <c r="C20" s="125"/>
      <c r="D20" s="125"/>
      <c r="E20" s="125"/>
      <c r="F20" s="126"/>
      <c r="G20" s="300"/>
      <c r="H20" s="301"/>
      <c r="I20" s="623"/>
      <c r="J20" s="894"/>
      <c r="K20" s="895"/>
      <c r="L20" s="896"/>
      <c r="M20" s="20"/>
      <c r="N20" s="894"/>
      <c r="O20" s="895"/>
      <c r="P20" s="895"/>
      <c r="Q20" s="895"/>
      <c r="R20" s="895"/>
      <c r="S20" s="895"/>
      <c r="T20" s="895"/>
      <c r="U20" s="895"/>
      <c r="V20" s="895"/>
      <c r="W20" s="895"/>
      <c r="X20" s="895"/>
      <c r="Y20" s="895"/>
      <c r="Z20" s="895"/>
      <c r="AA20" s="895"/>
      <c r="AB20" s="896"/>
      <c r="AC20" s="1"/>
    </row>
    <row r="21" spans="1:29" ht="96.6" customHeight="1" x14ac:dyDescent="0.2">
      <c r="A21" s="55" t="s">
        <v>155</v>
      </c>
      <c r="B21" s="504" t="s">
        <v>921</v>
      </c>
      <c r="C21" s="3" t="s">
        <v>922</v>
      </c>
      <c r="D21" s="3" t="s">
        <v>923</v>
      </c>
      <c r="E21" s="3" t="s">
        <v>924</v>
      </c>
      <c r="F21" s="279" t="s">
        <v>925</v>
      </c>
      <c r="G21" s="3" t="str">
        <f t="shared" si="2"/>
        <v/>
      </c>
      <c r="H21" s="121" t="str">
        <f t="shared" ref="H21:H23" si="4">IF((COUNT(N21:AB21)&gt;0),AVERAGE(N21:AB21),"")</f>
        <v/>
      </c>
      <c r="I21" s="624"/>
      <c r="J21" s="489"/>
      <c r="K21" s="407"/>
      <c r="L21" s="484"/>
      <c r="M21" s="122"/>
      <c r="N21" s="296"/>
      <c r="O21" s="407"/>
      <c r="P21" s="407"/>
      <c r="Q21" s="407"/>
      <c r="R21" s="407"/>
      <c r="S21" s="407"/>
      <c r="T21" s="407"/>
      <c r="U21" s="407"/>
      <c r="V21" s="407"/>
      <c r="W21" s="407"/>
      <c r="X21" s="407"/>
      <c r="Y21" s="407"/>
      <c r="Z21" s="407"/>
      <c r="AA21" s="407"/>
      <c r="AB21" s="484"/>
      <c r="AC21" s="488"/>
    </row>
    <row r="22" spans="1:29" ht="109.5" customHeight="1" x14ac:dyDescent="0.2">
      <c r="A22" s="764" t="s">
        <v>156</v>
      </c>
      <c r="B22" s="760" t="s">
        <v>926</v>
      </c>
      <c r="C22" s="766" t="s">
        <v>927</v>
      </c>
      <c r="D22" s="766" t="s">
        <v>928</v>
      </c>
      <c r="E22" s="766" t="s">
        <v>943</v>
      </c>
      <c r="F22" s="767" t="s">
        <v>200</v>
      </c>
      <c r="G22" s="798" t="str">
        <f t="shared" si="2"/>
        <v/>
      </c>
      <c r="H22" s="831" t="str">
        <f t="shared" si="4"/>
        <v/>
      </c>
      <c r="I22" s="623"/>
      <c r="J22" s="888"/>
      <c r="K22" s="889"/>
      <c r="L22" s="890"/>
      <c r="M22" s="623"/>
      <c r="N22" s="888"/>
      <c r="O22" s="889"/>
      <c r="P22" s="889"/>
      <c r="Q22" s="889"/>
      <c r="R22" s="889"/>
      <c r="S22" s="889"/>
      <c r="T22" s="889"/>
      <c r="U22" s="889"/>
      <c r="V22" s="889"/>
      <c r="W22" s="889"/>
      <c r="X22" s="889"/>
      <c r="Y22" s="889"/>
      <c r="Z22" s="889"/>
      <c r="AA22" s="889"/>
      <c r="AB22" s="890"/>
    </row>
    <row r="23" spans="1:29" ht="60.75" customHeight="1" thickBot="1" x14ac:dyDescent="0.25">
      <c r="A23" s="337" t="s">
        <v>157</v>
      </c>
      <c r="B23" s="281" t="s">
        <v>929</v>
      </c>
      <c r="C23" s="278" t="s">
        <v>930</v>
      </c>
      <c r="D23" s="278" t="s">
        <v>931</v>
      </c>
      <c r="E23" s="278" t="s">
        <v>932</v>
      </c>
      <c r="F23" s="279" t="s">
        <v>933</v>
      </c>
      <c r="G23" s="290" t="str">
        <f t="shared" si="2"/>
        <v/>
      </c>
      <c r="H23" s="287" t="str">
        <f t="shared" si="4"/>
        <v/>
      </c>
      <c r="I23" s="623"/>
      <c r="J23" s="296"/>
      <c r="K23" s="295"/>
      <c r="L23" s="297"/>
      <c r="N23" s="296"/>
      <c r="O23" s="295"/>
      <c r="P23" s="295"/>
      <c r="Q23" s="295"/>
      <c r="R23" s="295"/>
      <c r="S23" s="295"/>
      <c r="T23" s="295"/>
      <c r="U23" s="295"/>
      <c r="V23" s="295"/>
      <c r="W23" s="295"/>
      <c r="X23" s="295"/>
      <c r="Y23" s="295"/>
      <c r="Z23" s="295"/>
      <c r="AA23" s="295"/>
      <c r="AB23" s="297"/>
    </row>
    <row r="24" spans="1:29" s="2" customFormat="1" ht="19.5" customHeight="1" thickBot="1" x14ac:dyDescent="0.25">
      <c r="A24" s="945" t="s">
        <v>477</v>
      </c>
      <c r="B24" s="946"/>
      <c r="C24" s="125"/>
      <c r="D24" s="125"/>
      <c r="E24" s="125"/>
      <c r="F24" s="126"/>
      <c r="G24" s="123"/>
      <c r="H24" s="124"/>
      <c r="I24" s="623"/>
      <c r="J24" s="897"/>
      <c r="K24" s="898"/>
      <c r="L24" s="899"/>
      <c r="M24" s="20"/>
      <c r="N24" s="897"/>
      <c r="O24" s="898"/>
      <c r="P24" s="898"/>
      <c r="Q24" s="898"/>
      <c r="R24" s="898"/>
      <c r="S24" s="898"/>
      <c r="T24" s="898"/>
      <c r="U24" s="898"/>
      <c r="V24" s="898"/>
      <c r="W24" s="898"/>
      <c r="X24" s="898"/>
      <c r="Y24" s="898"/>
      <c r="Z24" s="898"/>
      <c r="AA24" s="898"/>
      <c r="AB24" s="899"/>
      <c r="AC24" s="1"/>
    </row>
    <row r="25" spans="1:29" ht="111" customHeight="1" x14ac:dyDescent="0.2">
      <c r="A25" s="755" t="s">
        <v>158</v>
      </c>
      <c r="B25" s="756" t="s">
        <v>944</v>
      </c>
      <c r="C25" s="757" t="s">
        <v>934</v>
      </c>
      <c r="D25" s="757" t="s">
        <v>935</v>
      </c>
      <c r="E25" s="757" t="s">
        <v>945</v>
      </c>
      <c r="F25" s="758" t="s">
        <v>946</v>
      </c>
      <c r="G25" s="819" t="str">
        <f t="shared" ref="G25:G28" si="5">IF((COUNT(J25:L25)&gt;0),AVERAGE(J25:L25),"")</f>
        <v/>
      </c>
      <c r="H25" s="820" t="str">
        <f t="shared" ref="H25:H28" si="6">IF((COUNT(N25:AB25)&gt;0),AVERAGE(N25:AB25),"")</f>
        <v/>
      </c>
      <c r="I25" s="623"/>
      <c r="J25" s="881"/>
      <c r="K25" s="882"/>
      <c r="L25" s="883"/>
      <c r="M25" s="623"/>
      <c r="N25" s="881"/>
      <c r="O25" s="882"/>
      <c r="P25" s="882"/>
      <c r="Q25" s="882"/>
      <c r="R25" s="882"/>
      <c r="S25" s="882"/>
      <c r="T25" s="882"/>
      <c r="U25" s="882"/>
      <c r="V25" s="882"/>
      <c r="W25" s="882"/>
      <c r="X25" s="882"/>
      <c r="Y25" s="882"/>
      <c r="Z25" s="882"/>
      <c r="AA25" s="882"/>
      <c r="AB25" s="883"/>
    </row>
    <row r="26" spans="1:29" ht="140.25" customHeight="1" x14ac:dyDescent="0.2">
      <c r="A26" s="337" t="s">
        <v>67</v>
      </c>
      <c r="B26" s="509" t="s">
        <v>936</v>
      </c>
      <c r="C26" s="278" t="s">
        <v>937</v>
      </c>
      <c r="D26" s="278" t="s">
        <v>938</v>
      </c>
      <c r="E26" s="278" t="s">
        <v>939</v>
      </c>
      <c r="F26" s="279" t="s">
        <v>940</v>
      </c>
      <c r="G26" s="497" t="str">
        <f t="shared" si="5"/>
        <v/>
      </c>
      <c r="H26" s="290" t="str">
        <f t="shared" si="6"/>
        <v/>
      </c>
      <c r="I26" s="623"/>
      <c r="J26" s="485"/>
      <c r="K26" s="486"/>
      <c r="L26" s="487"/>
      <c r="N26" s="296"/>
      <c r="O26" s="407"/>
      <c r="P26" s="407"/>
      <c r="Q26" s="407"/>
      <c r="R26" s="407"/>
      <c r="S26" s="407"/>
      <c r="T26" s="407"/>
      <c r="U26" s="407"/>
      <c r="V26" s="407"/>
      <c r="W26" s="407"/>
      <c r="X26" s="407"/>
      <c r="Y26" s="407"/>
      <c r="Z26" s="407"/>
      <c r="AA26" s="407"/>
      <c r="AB26" s="484"/>
      <c r="AC26" s="488"/>
    </row>
    <row r="27" spans="1:29" ht="148.5" customHeight="1" x14ac:dyDescent="0.2">
      <c r="A27" s="768">
        <v>2.21</v>
      </c>
      <c r="B27" s="765" t="s">
        <v>1301</v>
      </c>
      <c r="C27" s="766" t="s">
        <v>1324</v>
      </c>
      <c r="D27" s="766" t="s">
        <v>1271</v>
      </c>
      <c r="E27" s="766" t="s">
        <v>1272</v>
      </c>
      <c r="F27" s="767" t="s">
        <v>1258</v>
      </c>
      <c r="G27" s="831" t="str">
        <f t="shared" si="5"/>
        <v/>
      </c>
      <c r="H27" s="799" t="str">
        <f t="shared" si="6"/>
        <v/>
      </c>
      <c r="I27" s="623"/>
      <c r="J27" s="884"/>
      <c r="K27" s="885"/>
      <c r="L27" s="886"/>
      <c r="M27" s="624"/>
      <c r="N27" s="903"/>
      <c r="O27" s="885"/>
      <c r="P27" s="885"/>
      <c r="Q27" s="885"/>
      <c r="R27" s="885"/>
      <c r="S27" s="885"/>
      <c r="T27" s="885"/>
      <c r="U27" s="885"/>
      <c r="V27" s="885"/>
      <c r="W27" s="885"/>
      <c r="X27" s="885"/>
      <c r="Y27" s="885"/>
      <c r="Z27" s="885"/>
      <c r="AA27" s="885"/>
      <c r="AB27" s="887"/>
      <c r="AC27" s="488"/>
    </row>
    <row r="28" spans="1:29" ht="157.5" customHeight="1" thickBot="1" x14ac:dyDescent="0.25">
      <c r="A28" s="658">
        <v>2.2200000000000002</v>
      </c>
      <c r="B28" s="281" t="s">
        <v>1302</v>
      </c>
      <c r="C28" s="278" t="s">
        <v>1324</v>
      </c>
      <c r="D28" s="278" t="s">
        <v>1271</v>
      </c>
      <c r="E28" s="278" t="s">
        <v>1272</v>
      </c>
      <c r="F28" s="279" t="s">
        <v>1258</v>
      </c>
      <c r="G28" s="497" t="str">
        <f t="shared" si="5"/>
        <v/>
      </c>
      <c r="H28" s="495" t="str">
        <f t="shared" si="6"/>
        <v/>
      </c>
      <c r="I28" s="623"/>
      <c r="J28" s="485"/>
      <c r="K28" s="306"/>
      <c r="L28" s="487"/>
      <c r="N28" s="493"/>
      <c r="O28" s="306"/>
      <c r="P28" s="306"/>
      <c r="Q28" s="306"/>
      <c r="R28" s="306"/>
      <c r="S28" s="306"/>
      <c r="T28" s="306"/>
      <c r="U28" s="306"/>
      <c r="V28" s="306"/>
      <c r="W28" s="306"/>
      <c r="X28" s="306"/>
      <c r="Y28" s="306"/>
      <c r="Z28" s="306"/>
      <c r="AA28" s="491"/>
      <c r="AB28" s="491"/>
      <c r="AC28" s="488"/>
    </row>
    <row r="29" spans="1:29" ht="13.5" thickBot="1" x14ac:dyDescent="0.25">
      <c r="G29" s="496"/>
      <c r="H29" s="496"/>
      <c r="J29" s="494"/>
      <c r="L29" s="494"/>
    </row>
    <row r="30" spans="1:29" ht="20.25" thickBot="1" x14ac:dyDescent="0.25">
      <c r="A30" s="128"/>
      <c r="B30" s="129" t="s">
        <v>478</v>
      </c>
      <c r="C30" s="130" t="s">
        <v>227</v>
      </c>
      <c r="D30" s="130" t="s">
        <v>227</v>
      </c>
      <c r="E30" s="131" t="s">
        <v>227</v>
      </c>
      <c r="F30" s="130" t="s">
        <v>226</v>
      </c>
      <c r="G30" s="130" t="s">
        <v>226</v>
      </c>
      <c r="H30" s="131" t="s">
        <v>226</v>
      </c>
    </row>
    <row r="31" spans="1:29" ht="18" x14ac:dyDescent="0.2">
      <c r="A31" s="154"/>
      <c r="B31" s="141" t="s">
        <v>662</v>
      </c>
      <c r="C31" s="155" t="s">
        <v>224</v>
      </c>
      <c r="D31" s="152" t="s">
        <v>225</v>
      </c>
      <c r="E31" s="153" t="s">
        <v>660</v>
      </c>
      <c r="F31" s="155" t="s">
        <v>224</v>
      </c>
      <c r="G31" s="152" t="s">
        <v>225</v>
      </c>
      <c r="H31" s="153" t="s">
        <v>660</v>
      </c>
    </row>
    <row r="32" spans="1:29" ht="18" x14ac:dyDescent="0.2">
      <c r="A32" s="51"/>
      <c r="B32" s="31" t="str">
        <f>A3</f>
        <v>Human and Physical Capital</v>
      </c>
      <c r="C32" s="34">
        <f>SUM(G4:G13)</f>
        <v>0</v>
      </c>
      <c r="D32" s="521">
        <f>3*COUNT(G4:G13)</f>
        <v>0</v>
      </c>
      <c r="E32" s="35">
        <f>IF(D32=0,0,C32/D32)</f>
        <v>0</v>
      </c>
      <c r="F32" s="34">
        <f>SUM(H4:H13)</f>
        <v>0</v>
      </c>
      <c r="G32" s="521">
        <f>3*COUNT(H4:H13)</f>
        <v>0</v>
      </c>
      <c r="H32" s="35">
        <f>IF(G32=0,0,F32/G32)</f>
        <v>0</v>
      </c>
    </row>
    <row r="33" spans="1:8" ht="36" x14ac:dyDescent="0.2">
      <c r="A33" s="52"/>
      <c r="B33" s="32" t="str">
        <f>A14</f>
        <v>Methodological Soundness and International Standards</v>
      </c>
      <c r="C33" s="34">
        <f>SUM(G15:G19)</f>
        <v>0</v>
      </c>
      <c r="D33" s="521">
        <f>3*COUNT(G15:G19)</f>
        <v>0</v>
      </c>
      <c r="E33" s="35">
        <f t="shared" ref="E33:E35" si="7">IF(D33=0,0,C33/D33)</f>
        <v>0</v>
      </c>
      <c r="F33" s="34">
        <f>SUM(H15:H19)</f>
        <v>0</v>
      </c>
      <c r="G33" s="521">
        <f>3*COUNT(H15:H19)</f>
        <v>0</v>
      </c>
      <c r="H33" s="35">
        <f t="shared" ref="H33:H35" si="8">IF(G33=0,0,F33/G33)</f>
        <v>0</v>
      </c>
    </row>
    <row r="34" spans="1:8" ht="18" x14ac:dyDescent="0.2">
      <c r="A34" s="52"/>
      <c r="B34" s="32" t="str">
        <f>A20</f>
        <v>Quality Assurance</v>
      </c>
      <c r="C34" s="34">
        <f>SUM(G21:G23)</f>
        <v>0</v>
      </c>
      <c r="D34" s="521">
        <f>3*COUNT(G21:G23)</f>
        <v>0</v>
      </c>
      <c r="E34" s="35">
        <f t="shared" si="7"/>
        <v>0</v>
      </c>
      <c r="F34" s="34">
        <f>SUM(H21:H23)</f>
        <v>0</v>
      </c>
      <c r="G34" s="521">
        <f>3*COUNT(H21:H23)</f>
        <v>0</v>
      </c>
      <c r="H34" s="35">
        <f t="shared" si="8"/>
        <v>0</v>
      </c>
    </row>
    <row r="35" spans="1:8" ht="18.75" thickBot="1" x14ac:dyDescent="0.25">
      <c r="A35" s="53"/>
      <c r="B35" s="39" t="str">
        <f>A24</f>
        <v>Written Procedures and Documentation</v>
      </c>
      <c r="C35" s="522">
        <f>SUM(G25:G28)</f>
        <v>0</v>
      </c>
      <c r="D35" s="523">
        <f>3*COUNT(G25:G28)</f>
        <v>0</v>
      </c>
      <c r="E35" s="524">
        <f t="shared" si="7"/>
        <v>0</v>
      </c>
      <c r="F35" s="522">
        <f>SUM(H25:H28)</f>
        <v>0</v>
      </c>
      <c r="G35" s="523">
        <f>3*COUNT(H25:H28)</f>
        <v>0</v>
      </c>
      <c r="H35" s="524">
        <f t="shared" si="8"/>
        <v>0</v>
      </c>
    </row>
    <row r="36" spans="1:8" ht="18.75" customHeight="1" thickBot="1" x14ac:dyDescent="0.25">
      <c r="A36" s="525"/>
      <c r="B36" s="526" t="s">
        <v>661</v>
      </c>
      <c r="C36" s="950" t="s">
        <v>230</v>
      </c>
      <c r="D36" s="950"/>
      <c r="E36" s="527">
        <f>0.25*E32+0.25*E33+0.25*E34+0.25*E35</f>
        <v>0</v>
      </c>
      <c r="F36" s="951" t="s">
        <v>229</v>
      </c>
      <c r="G36" s="950"/>
      <c r="H36" s="528">
        <f>0.25*H32+0.25*H33+0.25*H34+0.25*H35</f>
        <v>0</v>
      </c>
    </row>
    <row r="37" spans="1:8" x14ac:dyDescent="0.2">
      <c r="A37" s="60"/>
      <c r="B37" s="17"/>
      <c r="C37" s="18"/>
      <c r="D37" s="18"/>
      <c r="E37" s="18"/>
      <c r="F37" s="18"/>
    </row>
    <row r="38" spans="1:8" x14ac:dyDescent="0.2">
      <c r="A38" s="60"/>
      <c r="B38" s="17" t="s">
        <v>673</v>
      </c>
      <c r="C38" s="18"/>
      <c r="D38" s="18"/>
      <c r="E38" s="18"/>
      <c r="F38" s="18"/>
    </row>
    <row r="39" spans="1:8" x14ac:dyDescent="0.2">
      <c r="A39" s="60"/>
      <c r="B39" s="17"/>
      <c r="C39" s="18"/>
      <c r="D39" s="18"/>
      <c r="E39" s="18"/>
      <c r="F39" s="18"/>
    </row>
    <row r="40" spans="1:8" x14ac:dyDescent="0.2">
      <c r="A40" s="60"/>
      <c r="B40" s="17"/>
      <c r="C40" s="18"/>
      <c r="D40" s="18"/>
      <c r="E40" s="18"/>
      <c r="F40" s="18"/>
    </row>
    <row r="41" spans="1:8" x14ac:dyDescent="0.2">
      <c r="A41" s="60"/>
      <c r="B41" s="17"/>
      <c r="C41" s="18"/>
      <c r="D41" s="18"/>
      <c r="E41" s="18"/>
      <c r="F41" s="18"/>
    </row>
    <row r="42" spans="1:8" x14ac:dyDescent="0.2">
      <c r="A42" s="60"/>
      <c r="B42" s="17"/>
      <c r="C42" s="18"/>
      <c r="D42" s="18"/>
      <c r="E42" s="18"/>
      <c r="F42" s="18"/>
    </row>
    <row r="43" spans="1:8" x14ac:dyDescent="0.2">
      <c r="A43" s="60"/>
      <c r="B43" s="17"/>
      <c r="C43" s="18"/>
      <c r="D43" s="18"/>
      <c r="E43" s="18"/>
      <c r="F43" s="18"/>
    </row>
    <row r="44" spans="1:8" x14ac:dyDescent="0.2">
      <c r="A44" s="60"/>
      <c r="B44" s="17"/>
      <c r="C44" s="18"/>
      <c r="D44" s="18"/>
      <c r="E44" s="18"/>
      <c r="F44" s="18"/>
    </row>
    <row r="45" spans="1:8" x14ac:dyDescent="0.2">
      <c r="A45" s="60"/>
      <c r="B45" s="17"/>
      <c r="C45" s="18"/>
      <c r="D45" s="18"/>
      <c r="E45" s="18"/>
      <c r="F45" s="18"/>
    </row>
    <row r="46" spans="1:8" x14ac:dyDescent="0.2">
      <c r="A46" s="60"/>
      <c r="B46" s="17"/>
      <c r="C46" s="18"/>
      <c r="D46" s="18"/>
      <c r="E46" s="18"/>
      <c r="F46" s="18"/>
    </row>
    <row r="47" spans="1:8" x14ac:dyDescent="0.2">
      <c r="A47" s="60"/>
      <c r="B47" s="17"/>
      <c r="C47" s="18"/>
      <c r="D47" s="18"/>
      <c r="E47" s="18"/>
      <c r="F47" s="18"/>
    </row>
    <row r="48" spans="1:8" x14ac:dyDescent="0.2">
      <c r="A48" s="60"/>
      <c r="B48" s="17"/>
      <c r="C48" s="18"/>
      <c r="D48" s="18"/>
      <c r="E48" s="18"/>
      <c r="F48" s="18"/>
    </row>
    <row r="49" spans="1:6" x14ac:dyDescent="0.2">
      <c r="A49" s="60"/>
      <c r="B49" s="17"/>
      <c r="C49" s="18"/>
      <c r="D49" s="18"/>
      <c r="E49" s="18"/>
      <c r="F49" s="18"/>
    </row>
    <row r="50" spans="1:6" x14ac:dyDescent="0.2">
      <c r="A50" s="60"/>
      <c r="B50" s="17"/>
      <c r="C50" s="18"/>
      <c r="D50" s="18"/>
      <c r="E50" s="18"/>
      <c r="F50" s="18"/>
    </row>
    <row r="51" spans="1:6" x14ac:dyDescent="0.2">
      <c r="A51" s="60"/>
      <c r="B51" s="17"/>
      <c r="C51" s="18"/>
      <c r="D51" s="18"/>
      <c r="E51" s="18"/>
      <c r="F51" s="18"/>
    </row>
    <row r="52" spans="1:6" x14ac:dyDescent="0.2">
      <c r="A52" s="60"/>
      <c r="B52" s="17"/>
      <c r="C52" s="18"/>
      <c r="D52" s="18"/>
      <c r="E52" s="18"/>
      <c r="F52" s="18"/>
    </row>
    <row r="53" spans="1:6" x14ac:dyDescent="0.2">
      <c r="A53" s="60"/>
      <c r="B53" s="17"/>
      <c r="C53" s="18"/>
      <c r="D53" s="18"/>
      <c r="E53" s="18"/>
      <c r="F53" s="18"/>
    </row>
    <row r="54" spans="1:6" x14ac:dyDescent="0.2">
      <c r="A54" s="60"/>
      <c r="B54" s="17"/>
      <c r="C54" s="18"/>
      <c r="D54" s="18"/>
      <c r="E54" s="18"/>
      <c r="F54" s="18"/>
    </row>
    <row r="55" spans="1:6" x14ac:dyDescent="0.2">
      <c r="A55" s="60"/>
      <c r="B55" s="17"/>
      <c r="C55" s="18"/>
      <c r="D55" s="18"/>
      <c r="E55" s="18"/>
      <c r="F55" s="18"/>
    </row>
    <row r="56" spans="1:6" x14ac:dyDescent="0.2">
      <c r="A56" s="60"/>
      <c r="B56" s="17"/>
      <c r="C56" s="18"/>
      <c r="D56" s="18"/>
      <c r="E56" s="18"/>
      <c r="F56" s="18"/>
    </row>
    <row r="57" spans="1:6" x14ac:dyDescent="0.2">
      <c r="A57" s="60"/>
      <c r="B57" s="17"/>
      <c r="C57" s="18"/>
      <c r="D57" s="18"/>
      <c r="E57" s="18"/>
      <c r="F57" s="18"/>
    </row>
    <row r="58" spans="1:6" x14ac:dyDescent="0.2">
      <c r="A58" s="60"/>
      <c r="B58" s="17"/>
      <c r="C58" s="18"/>
      <c r="D58" s="18"/>
      <c r="E58" s="18"/>
      <c r="F58" s="18"/>
    </row>
    <row r="59" spans="1:6" x14ac:dyDescent="0.2">
      <c r="A59" s="60"/>
      <c r="B59" s="17"/>
      <c r="C59" s="18"/>
      <c r="D59" s="18"/>
      <c r="E59" s="18"/>
      <c r="F59" s="18"/>
    </row>
    <row r="60" spans="1:6" x14ac:dyDescent="0.2">
      <c r="A60" s="60"/>
      <c r="B60" s="17"/>
      <c r="C60" s="18"/>
      <c r="D60" s="18"/>
      <c r="E60" s="18"/>
      <c r="F60" s="18"/>
    </row>
    <row r="61" spans="1:6" x14ac:dyDescent="0.2">
      <c r="A61" s="60"/>
      <c r="B61" s="17"/>
      <c r="C61" s="18"/>
      <c r="D61" s="18"/>
      <c r="E61" s="18"/>
      <c r="F61" s="18"/>
    </row>
    <row r="62" spans="1:6" x14ac:dyDescent="0.2">
      <c r="A62" s="60"/>
      <c r="B62" s="17"/>
      <c r="C62" s="18"/>
      <c r="D62" s="18"/>
      <c r="E62" s="18"/>
      <c r="F62" s="18"/>
    </row>
    <row r="63" spans="1:6" x14ac:dyDescent="0.2">
      <c r="A63" s="60"/>
      <c r="B63" s="17"/>
      <c r="C63" s="18"/>
      <c r="D63" s="18"/>
      <c r="E63" s="18"/>
      <c r="F63" s="18"/>
    </row>
    <row r="64" spans="1:6" x14ac:dyDescent="0.2">
      <c r="A64" s="60"/>
      <c r="B64" s="17"/>
      <c r="C64" s="18"/>
      <c r="D64" s="18"/>
      <c r="E64" s="18"/>
      <c r="F64" s="18"/>
    </row>
    <row r="65" spans="1:12" x14ac:dyDescent="0.2">
      <c r="A65" s="60"/>
      <c r="B65" s="17"/>
      <c r="C65" s="18"/>
      <c r="D65" s="18"/>
      <c r="E65" s="18"/>
      <c r="F65" s="18"/>
    </row>
    <row r="66" spans="1:12" x14ac:dyDescent="0.2">
      <c r="A66" s="60"/>
      <c r="B66" s="17"/>
      <c r="C66" s="18"/>
      <c r="D66" s="18"/>
      <c r="E66" s="18"/>
      <c r="F66" s="18"/>
    </row>
    <row r="67" spans="1:12" x14ac:dyDescent="0.2">
      <c r="A67" s="60"/>
      <c r="B67" s="17"/>
      <c r="C67" s="18"/>
      <c r="D67" s="18"/>
      <c r="E67" s="18"/>
      <c r="F67" s="18"/>
    </row>
    <row r="68" spans="1:12" x14ac:dyDescent="0.2">
      <c r="A68" s="60"/>
      <c r="B68" s="17"/>
      <c r="C68" s="18"/>
      <c r="D68" s="18"/>
      <c r="E68" s="18"/>
      <c r="F68" s="18"/>
    </row>
    <row r="69" spans="1:12" x14ac:dyDescent="0.2">
      <c r="A69" s="60"/>
      <c r="B69" s="17"/>
      <c r="C69" s="18"/>
      <c r="D69" s="18"/>
      <c r="E69" s="18"/>
      <c r="F69" s="18"/>
    </row>
    <row r="70" spans="1:12" x14ac:dyDescent="0.2">
      <c r="A70" s="60"/>
      <c r="B70" s="17"/>
      <c r="C70" s="18"/>
      <c r="D70" s="18"/>
      <c r="E70" s="18"/>
      <c r="F70" s="18"/>
    </row>
    <row r="71" spans="1:12" x14ac:dyDescent="0.2">
      <c r="A71" s="60"/>
      <c r="B71" s="17"/>
      <c r="C71" s="18"/>
      <c r="D71" s="18"/>
      <c r="E71" s="18"/>
      <c r="F71" s="18"/>
    </row>
    <row r="72" spans="1:12" x14ac:dyDescent="0.2">
      <c r="A72" s="60"/>
      <c r="B72" s="17"/>
      <c r="C72" s="18"/>
      <c r="D72" s="18"/>
      <c r="E72" s="18"/>
      <c r="F72" s="18"/>
      <c r="L72" s="20" t="s">
        <v>673</v>
      </c>
    </row>
    <row r="73" spans="1:12" x14ac:dyDescent="0.2">
      <c r="A73" s="60"/>
      <c r="B73" s="17"/>
      <c r="C73" s="18"/>
      <c r="D73" s="18"/>
      <c r="E73" s="18"/>
      <c r="F73" s="18"/>
    </row>
    <row r="74" spans="1:12" x14ac:dyDescent="0.2">
      <c r="A74" s="60"/>
      <c r="B74" s="17"/>
      <c r="C74" s="18"/>
      <c r="D74" s="18"/>
      <c r="E74" s="18"/>
      <c r="F74" s="18"/>
    </row>
    <row r="75" spans="1:12" x14ac:dyDescent="0.2">
      <c r="A75" s="60"/>
      <c r="B75" s="17"/>
      <c r="C75" s="18"/>
      <c r="D75" s="18"/>
      <c r="E75" s="18"/>
      <c r="F75" s="18"/>
    </row>
    <row r="76" spans="1:12" x14ac:dyDescent="0.2">
      <c r="A76" s="60"/>
      <c r="B76" s="17"/>
      <c r="C76" s="18"/>
      <c r="D76" s="18"/>
      <c r="E76" s="18"/>
      <c r="F76" s="18"/>
    </row>
    <row r="77" spans="1:12" x14ac:dyDescent="0.2">
      <c r="A77" s="60"/>
      <c r="B77" s="17"/>
      <c r="C77" s="18"/>
      <c r="D77" s="18"/>
      <c r="E77" s="18"/>
      <c r="F77" s="18"/>
    </row>
    <row r="78" spans="1:12" x14ac:dyDescent="0.2">
      <c r="A78" s="60"/>
      <c r="B78" s="17"/>
      <c r="C78" s="18"/>
      <c r="D78" s="18"/>
      <c r="E78" s="18"/>
      <c r="F78" s="18"/>
    </row>
    <row r="79" spans="1:12" x14ac:dyDescent="0.2">
      <c r="A79" s="60"/>
      <c r="B79" s="17"/>
      <c r="C79" s="18"/>
      <c r="D79" s="18"/>
      <c r="E79" s="18"/>
      <c r="F79" s="18"/>
    </row>
    <row r="80" spans="1:12" x14ac:dyDescent="0.2">
      <c r="A80" s="60"/>
      <c r="B80" s="17"/>
      <c r="C80" s="18"/>
      <c r="D80" s="18"/>
      <c r="E80" s="18"/>
      <c r="F80" s="18"/>
    </row>
    <row r="81" spans="1:6" x14ac:dyDescent="0.2">
      <c r="A81" s="60"/>
      <c r="B81" s="17"/>
      <c r="C81" s="18"/>
      <c r="D81" s="18"/>
      <c r="E81" s="18"/>
      <c r="F81" s="18"/>
    </row>
    <row r="82" spans="1:6" x14ac:dyDescent="0.2">
      <c r="A82" s="60"/>
      <c r="B82" s="17"/>
      <c r="C82" s="18"/>
      <c r="D82" s="18"/>
      <c r="E82" s="18"/>
      <c r="F82" s="18"/>
    </row>
    <row r="83" spans="1:6" x14ac:dyDescent="0.2">
      <c r="A83" s="60"/>
      <c r="B83" s="17"/>
      <c r="C83" s="18"/>
      <c r="D83" s="18"/>
      <c r="E83" s="18"/>
      <c r="F83" s="18"/>
    </row>
    <row r="84" spans="1:6" x14ac:dyDescent="0.2">
      <c r="A84" s="60"/>
      <c r="B84" s="17"/>
      <c r="C84" s="18"/>
      <c r="D84" s="18"/>
      <c r="E84" s="18"/>
      <c r="F84" s="18"/>
    </row>
    <row r="85" spans="1:6" x14ac:dyDescent="0.2">
      <c r="A85" s="60"/>
      <c r="B85" s="17"/>
      <c r="C85" s="18"/>
      <c r="D85" s="18"/>
      <c r="E85" s="18"/>
      <c r="F85" s="18"/>
    </row>
    <row r="86" spans="1:6" x14ac:dyDescent="0.2">
      <c r="A86" s="60"/>
      <c r="B86" s="17"/>
      <c r="C86" s="18"/>
      <c r="D86" s="18"/>
      <c r="E86" s="18"/>
      <c r="F86" s="18"/>
    </row>
    <row r="87" spans="1:6" x14ac:dyDescent="0.2">
      <c r="A87" s="60"/>
      <c r="B87" s="17"/>
      <c r="C87" s="18"/>
      <c r="D87" s="18"/>
      <c r="E87" s="18"/>
      <c r="F87" s="18"/>
    </row>
    <row r="88" spans="1:6" x14ac:dyDescent="0.2">
      <c r="A88" s="60"/>
      <c r="B88" s="17"/>
      <c r="C88" s="18"/>
      <c r="D88" s="18"/>
      <c r="E88" s="18"/>
      <c r="F88" s="18"/>
    </row>
    <row r="89" spans="1:6" x14ac:dyDescent="0.2">
      <c r="A89" s="60"/>
      <c r="B89" s="17"/>
      <c r="C89" s="18"/>
      <c r="D89" s="18"/>
      <c r="E89" s="18"/>
      <c r="F89" s="18"/>
    </row>
    <row r="90" spans="1:6" x14ac:dyDescent="0.2">
      <c r="A90" s="60"/>
      <c r="B90" s="17"/>
      <c r="C90" s="18"/>
      <c r="D90" s="18"/>
      <c r="E90" s="18"/>
      <c r="F90" s="18"/>
    </row>
    <row r="91" spans="1:6" x14ac:dyDescent="0.2">
      <c r="A91" s="60"/>
      <c r="B91" s="17"/>
      <c r="C91" s="18"/>
      <c r="D91" s="18"/>
      <c r="E91" s="18"/>
      <c r="F91" s="18"/>
    </row>
    <row r="92" spans="1:6" x14ac:dyDescent="0.2">
      <c r="A92" s="60"/>
      <c r="B92" s="17"/>
      <c r="C92" s="18"/>
      <c r="D92" s="18"/>
      <c r="E92" s="18"/>
      <c r="F92" s="18"/>
    </row>
    <row r="93" spans="1:6" x14ac:dyDescent="0.2">
      <c r="A93" s="60"/>
      <c r="B93" s="17"/>
      <c r="C93" s="18"/>
      <c r="D93" s="18"/>
      <c r="E93" s="18"/>
      <c r="F93" s="18"/>
    </row>
    <row r="94" spans="1:6" x14ac:dyDescent="0.2">
      <c r="A94" s="60"/>
      <c r="B94" s="17"/>
      <c r="C94" s="18"/>
      <c r="D94" s="18"/>
      <c r="E94" s="18"/>
      <c r="F94" s="18"/>
    </row>
    <row r="95" spans="1:6" x14ac:dyDescent="0.2">
      <c r="A95" s="60"/>
      <c r="B95" s="17"/>
      <c r="C95" s="18"/>
      <c r="D95" s="18"/>
      <c r="E95" s="18"/>
      <c r="F95" s="18"/>
    </row>
    <row r="96" spans="1:6" x14ac:dyDescent="0.2">
      <c r="A96" s="60"/>
      <c r="B96" s="17"/>
      <c r="C96" s="18"/>
      <c r="D96" s="18"/>
      <c r="E96" s="18"/>
      <c r="F96" s="18"/>
    </row>
    <row r="97" spans="1:6" x14ac:dyDescent="0.2">
      <c r="A97" s="60"/>
      <c r="B97" s="17"/>
      <c r="C97" s="18"/>
      <c r="D97" s="18"/>
      <c r="E97" s="18"/>
      <c r="F97" s="18"/>
    </row>
    <row r="98" spans="1:6" x14ac:dyDescent="0.2">
      <c r="A98" s="60"/>
      <c r="B98" s="17"/>
      <c r="C98" s="18"/>
      <c r="D98" s="18"/>
      <c r="E98" s="18"/>
      <c r="F98" s="18"/>
    </row>
    <row r="99" spans="1:6" x14ac:dyDescent="0.2">
      <c r="A99" s="60"/>
      <c r="B99" s="17"/>
      <c r="C99" s="18"/>
      <c r="D99" s="18"/>
      <c r="E99" s="18"/>
      <c r="F99" s="18"/>
    </row>
    <row r="100" spans="1:6" x14ac:dyDescent="0.2">
      <c r="A100" s="60"/>
      <c r="B100" s="17"/>
      <c r="C100" s="18"/>
      <c r="D100" s="18"/>
      <c r="E100" s="18"/>
      <c r="F100" s="18"/>
    </row>
    <row r="101" spans="1:6" x14ac:dyDescent="0.2">
      <c r="A101" s="60"/>
      <c r="B101" s="17"/>
      <c r="C101" s="18"/>
      <c r="D101" s="18"/>
      <c r="E101" s="18"/>
      <c r="F101" s="18"/>
    </row>
    <row r="102" spans="1:6" x14ac:dyDescent="0.2">
      <c r="A102" s="60"/>
      <c r="B102" s="17"/>
      <c r="C102" s="18"/>
      <c r="D102" s="18"/>
      <c r="E102" s="18"/>
      <c r="F102" s="18"/>
    </row>
    <row r="103" spans="1:6" x14ac:dyDescent="0.2">
      <c r="A103" s="60"/>
      <c r="B103" s="17"/>
      <c r="C103" s="18"/>
      <c r="D103" s="18"/>
      <c r="E103" s="18"/>
      <c r="F103" s="18"/>
    </row>
    <row r="104" spans="1:6" x14ac:dyDescent="0.2">
      <c r="A104" s="60"/>
      <c r="B104" s="17"/>
      <c r="C104" s="18"/>
      <c r="D104" s="18"/>
      <c r="E104" s="18"/>
      <c r="F104" s="18"/>
    </row>
    <row r="105" spans="1:6" x14ac:dyDescent="0.2">
      <c r="A105" s="60"/>
      <c r="B105" s="17"/>
      <c r="C105" s="18"/>
      <c r="D105" s="18"/>
      <c r="E105" s="18"/>
      <c r="F105" s="18"/>
    </row>
    <row r="106" spans="1:6" x14ac:dyDescent="0.2">
      <c r="A106" s="60"/>
      <c r="B106" s="17"/>
      <c r="C106" s="18"/>
      <c r="D106" s="18"/>
      <c r="E106" s="18"/>
      <c r="F106" s="18"/>
    </row>
    <row r="107" spans="1:6" x14ac:dyDescent="0.2">
      <c r="A107" s="60"/>
      <c r="B107" s="17"/>
      <c r="C107" s="18"/>
      <c r="D107" s="18"/>
      <c r="E107" s="18"/>
      <c r="F107" s="18"/>
    </row>
    <row r="108" spans="1:6" x14ac:dyDescent="0.2">
      <c r="A108" s="60"/>
      <c r="B108" s="17"/>
      <c r="C108" s="18"/>
      <c r="D108" s="18"/>
      <c r="E108" s="18"/>
      <c r="F108" s="18"/>
    </row>
    <row r="109" spans="1:6" x14ac:dyDescent="0.2">
      <c r="A109" s="60"/>
      <c r="B109" s="17"/>
      <c r="C109" s="18"/>
      <c r="D109" s="18"/>
      <c r="E109" s="18"/>
      <c r="F109" s="18"/>
    </row>
    <row r="110" spans="1:6" x14ac:dyDescent="0.2">
      <c r="A110" s="60"/>
      <c r="B110" s="17"/>
      <c r="C110" s="18"/>
      <c r="D110" s="18"/>
      <c r="E110" s="18"/>
      <c r="F110" s="18"/>
    </row>
    <row r="111" spans="1:6" x14ac:dyDescent="0.2">
      <c r="A111" s="60"/>
      <c r="B111" s="17"/>
      <c r="C111" s="18"/>
      <c r="D111" s="18"/>
      <c r="E111" s="18"/>
      <c r="F111" s="18"/>
    </row>
    <row r="112" spans="1:6" x14ac:dyDescent="0.2">
      <c r="A112" s="60"/>
      <c r="B112" s="17"/>
      <c r="C112" s="18"/>
      <c r="D112" s="18"/>
      <c r="E112" s="18"/>
      <c r="F112" s="18"/>
    </row>
    <row r="113" spans="1:6" x14ac:dyDescent="0.2">
      <c r="A113" s="60"/>
      <c r="B113" s="17"/>
      <c r="C113" s="18"/>
      <c r="D113" s="18"/>
      <c r="E113" s="18"/>
      <c r="F113" s="18"/>
    </row>
    <row r="114" spans="1:6" x14ac:dyDescent="0.2">
      <c r="A114" s="60"/>
      <c r="B114" s="17"/>
      <c r="C114" s="18"/>
      <c r="D114" s="18"/>
      <c r="E114" s="18"/>
      <c r="F114" s="18"/>
    </row>
    <row r="115" spans="1:6" x14ac:dyDescent="0.2">
      <c r="A115" s="60"/>
      <c r="B115" s="17"/>
      <c r="C115" s="18"/>
      <c r="D115" s="18"/>
      <c r="E115" s="18"/>
      <c r="F115" s="18"/>
    </row>
    <row r="116" spans="1:6" x14ac:dyDescent="0.2">
      <c r="A116" s="60"/>
      <c r="B116" s="17"/>
      <c r="C116" s="18"/>
      <c r="D116" s="18"/>
      <c r="E116" s="18"/>
      <c r="F116" s="18"/>
    </row>
    <row r="117" spans="1:6" x14ac:dyDescent="0.2">
      <c r="A117" s="60"/>
      <c r="B117" s="17"/>
      <c r="C117" s="18"/>
      <c r="D117" s="18"/>
      <c r="E117" s="18"/>
      <c r="F117" s="18"/>
    </row>
    <row r="118" spans="1:6" x14ac:dyDescent="0.2">
      <c r="A118" s="60"/>
      <c r="B118" s="17"/>
      <c r="C118" s="18"/>
      <c r="D118" s="18"/>
      <c r="E118" s="18"/>
      <c r="F118" s="18"/>
    </row>
    <row r="119" spans="1:6" x14ac:dyDescent="0.2">
      <c r="A119" s="60"/>
      <c r="B119" s="17"/>
      <c r="C119" s="18"/>
      <c r="D119" s="18"/>
      <c r="E119" s="18"/>
      <c r="F119" s="18"/>
    </row>
    <row r="120" spans="1:6" x14ac:dyDescent="0.2">
      <c r="A120" s="60"/>
      <c r="B120" s="17"/>
      <c r="C120" s="18"/>
      <c r="D120" s="18"/>
      <c r="E120" s="18"/>
      <c r="F120" s="18"/>
    </row>
    <row r="121" spans="1:6" x14ac:dyDescent="0.2">
      <c r="A121" s="60"/>
      <c r="B121" s="17"/>
      <c r="C121" s="18"/>
      <c r="D121" s="18"/>
      <c r="E121" s="18"/>
      <c r="F121" s="18"/>
    </row>
    <row r="122" spans="1:6" x14ac:dyDescent="0.2">
      <c r="A122" s="60"/>
      <c r="B122" s="17"/>
      <c r="C122" s="18"/>
      <c r="D122" s="18"/>
      <c r="E122" s="18"/>
      <c r="F122" s="18"/>
    </row>
    <row r="123" spans="1:6" x14ac:dyDescent="0.2">
      <c r="A123" s="60"/>
      <c r="B123" s="17"/>
      <c r="C123" s="18"/>
      <c r="D123" s="18"/>
      <c r="E123" s="18"/>
      <c r="F123" s="18"/>
    </row>
    <row r="124" spans="1:6" x14ac:dyDescent="0.2">
      <c r="A124" s="60"/>
      <c r="B124" s="17"/>
      <c r="C124" s="18"/>
      <c r="D124" s="18"/>
      <c r="E124" s="18"/>
      <c r="F124" s="18"/>
    </row>
    <row r="125" spans="1:6" x14ac:dyDescent="0.2">
      <c r="A125" s="60"/>
      <c r="B125" s="17"/>
      <c r="C125" s="18"/>
      <c r="D125" s="18"/>
      <c r="E125" s="18"/>
      <c r="F125" s="18"/>
    </row>
    <row r="126" spans="1:6" x14ac:dyDescent="0.2">
      <c r="A126" s="60"/>
      <c r="B126" s="17"/>
      <c r="C126" s="18"/>
      <c r="D126" s="18"/>
      <c r="E126" s="18"/>
      <c r="F126" s="18"/>
    </row>
    <row r="127" spans="1:6" x14ac:dyDescent="0.2">
      <c r="A127" s="60"/>
      <c r="B127" s="17"/>
      <c r="C127" s="18"/>
      <c r="D127" s="18"/>
      <c r="E127" s="18"/>
      <c r="F127" s="18"/>
    </row>
    <row r="128" spans="1:6" x14ac:dyDescent="0.2">
      <c r="A128" s="60"/>
      <c r="B128" s="17"/>
      <c r="C128" s="18"/>
      <c r="D128" s="18"/>
      <c r="E128" s="18"/>
      <c r="F128" s="18"/>
    </row>
    <row r="129" spans="1:6" x14ac:dyDescent="0.2">
      <c r="A129" s="60"/>
      <c r="B129" s="17"/>
      <c r="C129" s="18"/>
      <c r="D129" s="18"/>
      <c r="E129" s="18"/>
      <c r="F129" s="18"/>
    </row>
    <row r="130" spans="1:6" x14ac:dyDescent="0.2">
      <c r="A130" s="60"/>
      <c r="B130" s="17"/>
      <c r="C130" s="18"/>
      <c r="D130" s="18"/>
      <c r="E130" s="18"/>
      <c r="F130" s="18"/>
    </row>
    <row r="131" spans="1:6" x14ac:dyDescent="0.2">
      <c r="A131" s="60"/>
      <c r="B131" s="17"/>
      <c r="C131" s="18"/>
      <c r="D131" s="18"/>
      <c r="E131" s="18"/>
      <c r="F131" s="18"/>
    </row>
    <row r="132" spans="1:6" x14ac:dyDescent="0.2">
      <c r="A132" s="60"/>
      <c r="B132" s="17"/>
      <c r="C132" s="18"/>
      <c r="D132" s="18"/>
      <c r="E132" s="18"/>
      <c r="F132" s="18"/>
    </row>
    <row r="133" spans="1:6" x14ac:dyDescent="0.2">
      <c r="A133" s="60"/>
      <c r="B133" s="17"/>
      <c r="C133" s="18"/>
      <c r="D133" s="18"/>
      <c r="E133" s="18"/>
      <c r="F133" s="18"/>
    </row>
    <row r="134" spans="1:6" x14ac:dyDescent="0.2">
      <c r="A134" s="60"/>
      <c r="B134" s="17"/>
      <c r="C134" s="18"/>
      <c r="D134" s="18"/>
      <c r="E134" s="18"/>
      <c r="F134" s="18"/>
    </row>
    <row r="135" spans="1:6" x14ac:dyDescent="0.2">
      <c r="A135" s="60"/>
      <c r="B135" s="17"/>
      <c r="C135" s="18"/>
      <c r="D135" s="18"/>
      <c r="E135" s="18"/>
      <c r="F135" s="18"/>
    </row>
    <row r="136" spans="1:6" x14ac:dyDescent="0.2">
      <c r="A136" s="60"/>
      <c r="B136" s="17"/>
      <c r="C136" s="18"/>
      <c r="D136" s="18"/>
      <c r="E136" s="18"/>
      <c r="F136" s="18"/>
    </row>
    <row r="137" spans="1:6" x14ac:dyDescent="0.2">
      <c r="A137" s="60"/>
      <c r="B137" s="17"/>
      <c r="C137" s="18"/>
      <c r="D137" s="18"/>
      <c r="E137" s="18"/>
      <c r="F137" s="18"/>
    </row>
    <row r="138" spans="1:6" x14ac:dyDescent="0.2">
      <c r="A138" s="60"/>
      <c r="B138" s="17"/>
      <c r="C138" s="18"/>
      <c r="D138" s="18"/>
      <c r="E138" s="18"/>
      <c r="F138" s="18"/>
    </row>
    <row r="139" spans="1:6" x14ac:dyDescent="0.2">
      <c r="A139" s="60"/>
      <c r="B139" s="17"/>
      <c r="C139" s="18"/>
      <c r="D139" s="18"/>
      <c r="E139" s="18"/>
      <c r="F139" s="18"/>
    </row>
    <row r="140" spans="1:6" x14ac:dyDescent="0.2">
      <c r="A140" s="60"/>
      <c r="B140" s="17"/>
      <c r="C140" s="18"/>
      <c r="D140" s="18"/>
      <c r="E140" s="18"/>
      <c r="F140" s="18"/>
    </row>
    <row r="141" spans="1:6" x14ac:dyDescent="0.2">
      <c r="A141" s="60"/>
      <c r="B141" s="17"/>
      <c r="C141" s="18"/>
      <c r="D141" s="18"/>
      <c r="E141" s="18"/>
      <c r="F141" s="18"/>
    </row>
    <row r="142" spans="1:6" x14ac:dyDescent="0.2">
      <c r="A142" s="60"/>
      <c r="B142" s="17"/>
      <c r="C142" s="18"/>
      <c r="D142" s="18"/>
      <c r="E142" s="18"/>
      <c r="F142" s="18"/>
    </row>
    <row r="143" spans="1:6" x14ac:dyDescent="0.2">
      <c r="A143" s="60"/>
      <c r="B143" s="17"/>
      <c r="C143" s="18"/>
      <c r="D143" s="18"/>
      <c r="E143" s="18"/>
      <c r="F143" s="18"/>
    </row>
    <row r="144" spans="1:6" x14ac:dyDescent="0.2">
      <c r="A144" s="60"/>
      <c r="B144" s="17"/>
      <c r="C144" s="18"/>
      <c r="D144" s="18"/>
      <c r="E144" s="18"/>
      <c r="F144" s="18"/>
    </row>
    <row r="145" spans="1:6" x14ac:dyDescent="0.2">
      <c r="A145" s="60"/>
      <c r="B145" s="17"/>
      <c r="C145" s="18"/>
      <c r="D145" s="18"/>
      <c r="E145" s="18"/>
      <c r="F145" s="18"/>
    </row>
    <row r="146" spans="1:6" x14ac:dyDescent="0.2">
      <c r="A146" s="60"/>
      <c r="B146" s="17"/>
      <c r="C146" s="18"/>
      <c r="D146" s="18"/>
      <c r="E146" s="18"/>
      <c r="F146" s="18"/>
    </row>
    <row r="147" spans="1:6" x14ac:dyDescent="0.2">
      <c r="A147" s="60"/>
      <c r="B147" s="17"/>
      <c r="C147" s="18"/>
      <c r="D147" s="18"/>
      <c r="E147" s="18"/>
      <c r="F147" s="18"/>
    </row>
    <row r="148" spans="1:6" x14ac:dyDescent="0.2">
      <c r="A148" s="60"/>
      <c r="B148" s="17"/>
      <c r="C148" s="18"/>
      <c r="D148" s="18"/>
      <c r="E148" s="18"/>
      <c r="F148" s="18"/>
    </row>
    <row r="149" spans="1:6" x14ac:dyDescent="0.2">
      <c r="A149" s="60"/>
      <c r="B149" s="17"/>
      <c r="C149" s="18"/>
      <c r="D149" s="18"/>
      <c r="E149" s="18"/>
      <c r="F149" s="18"/>
    </row>
    <row r="150" spans="1:6" x14ac:dyDescent="0.2">
      <c r="A150" s="60"/>
      <c r="B150" s="17"/>
      <c r="C150" s="18"/>
      <c r="D150" s="18"/>
      <c r="E150" s="18"/>
      <c r="F150" s="18"/>
    </row>
    <row r="151" spans="1:6" x14ac:dyDescent="0.2">
      <c r="A151" s="60"/>
      <c r="B151" s="17"/>
      <c r="C151" s="18"/>
      <c r="D151" s="18"/>
      <c r="E151" s="18"/>
      <c r="F151" s="18"/>
    </row>
    <row r="152" spans="1:6" x14ac:dyDescent="0.2">
      <c r="A152" s="60"/>
      <c r="B152" s="17"/>
      <c r="C152" s="18"/>
      <c r="D152" s="18"/>
      <c r="E152" s="18"/>
      <c r="F152" s="18"/>
    </row>
    <row r="153" spans="1:6" x14ac:dyDescent="0.2">
      <c r="A153" s="60"/>
      <c r="B153" s="17"/>
      <c r="C153" s="18"/>
      <c r="D153" s="18"/>
      <c r="E153" s="18"/>
      <c r="F153" s="18"/>
    </row>
    <row r="154" spans="1:6" x14ac:dyDescent="0.2">
      <c r="A154" s="60"/>
      <c r="B154" s="17"/>
      <c r="C154" s="18"/>
      <c r="D154" s="18"/>
      <c r="E154" s="18"/>
      <c r="F154" s="18"/>
    </row>
    <row r="155" spans="1:6" x14ac:dyDescent="0.2">
      <c r="A155" s="60"/>
      <c r="B155" s="17"/>
      <c r="C155" s="18"/>
      <c r="D155" s="18"/>
      <c r="E155" s="18"/>
      <c r="F155" s="18"/>
    </row>
    <row r="156" spans="1:6" x14ac:dyDescent="0.2">
      <c r="A156" s="60"/>
      <c r="B156" s="17"/>
      <c r="C156" s="18"/>
      <c r="D156" s="18"/>
      <c r="E156" s="18"/>
      <c r="F156" s="18"/>
    </row>
    <row r="157" spans="1:6" x14ac:dyDescent="0.2">
      <c r="A157" s="60"/>
      <c r="B157" s="17"/>
      <c r="C157" s="18"/>
      <c r="D157" s="18"/>
      <c r="E157" s="18"/>
      <c r="F157" s="18"/>
    </row>
    <row r="158" spans="1:6" x14ac:dyDescent="0.2">
      <c r="A158" s="60"/>
      <c r="B158" s="17"/>
      <c r="C158" s="18"/>
      <c r="D158" s="18"/>
      <c r="E158" s="18"/>
      <c r="F158" s="18"/>
    </row>
    <row r="159" spans="1:6" x14ac:dyDescent="0.2">
      <c r="A159" s="60"/>
      <c r="B159" s="17"/>
      <c r="C159" s="18"/>
      <c r="D159" s="18"/>
      <c r="E159" s="18"/>
      <c r="F159" s="18"/>
    </row>
    <row r="160" spans="1:6" x14ac:dyDescent="0.2">
      <c r="A160" s="60"/>
      <c r="B160" s="17"/>
      <c r="C160" s="18"/>
      <c r="D160" s="18"/>
      <c r="E160" s="18"/>
      <c r="F160" s="18"/>
    </row>
    <row r="161" spans="1:6" x14ac:dyDescent="0.2">
      <c r="A161" s="60"/>
      <c r="B161" s="17"/>
      <c r="C161" s="18"/>
      <c r="D161" s="18"/>
      <c r="E161" s="18"/>
      <c r="F161" s="18"/>
    </row>
    <row r="162" spans="1:6" x14ac:dyDescent="0.2">
      <c r="A162" s="60"/>
      <c r="B162" s="17"/>
      <c r="C162" s="18"/>
      <c r="D162" s="18"/>
      <c r="E162" s="18"/>
      <c r="F162" s="18"/>
    </row>
    <row r="163" spans="1:6" x14ac:dyDescent="0.2">
      <c r="A163" s="60"/>
      <c r="B163" s="17"/>
      <c r="C163" s="18"/>
      <c r="D163" s="18"/>
      <c r="E163" s="18"/>
      <c r="F163" s="18"/>
    </row>
    <row r="164" spans="1:6" x14ac:dyDescent="0.2">
      <c r="A164" s="60"/>
      <c r="B164" s="17"/>
      <c r="C164" s="18"/>
      <c r="D164" s="18"/>
      <c r="E164" s="18"/>
      <c r="F164" s="18"/>
    </row>
    <row r="165" spans="1:6" x14ac:dyDescent="0.2">
      <c r="A165" s="60"/>
      <c r="B165" s="17"/>
      <c r="C165" s="18"/>
      <c r="D165" s="18"/>
      <c r="E165" s="18"/>
      <c r="F165" s="18"/>
    </row>
    <row r="166" spans="1:6" x14ac:dyDescent="0.2">
      <c r="A166" s="60"/>
      <c r="B166" s="17"/>
      <c r="C166" s="18"/>
      <c r="D166" s="18"/>
      <c r="E166" s="18"/>
      <c r="F166" s="18"/>
    </row>
    <row r="167" spans="1:6" x14ac:dyDescent="0.2">
      <c r="A167" s="60"/>
      <c r="B167" s="17"/>
      <c r="C167" s="18"/>
      <c r="D167" s="18"/>
      <c r="E167" s="18"/>
      <c r="F167" s="18"/>
    </row>
    <row r="168" spans="1:6" x14ac:dyDescent="0.2">
      <c r="A168" s="60"/>
      <c r="B168" s="17"/>
      <c r="C168" s="18"/>
      <c r="D168" s="18"/>
      <c r="E168" s="18"/>
      <c r="F168" s="18"/>
    </row>
    <row r="169" spans="1:6" x14ac:dyDescent="0.2">
      <c r="A169" s="60"/>
      <c r="B169" s="17"/>
      <c r="C169" s="18"/>
      <c r="D169" s="18"/>
      <c r="E169" s="18"/>
      <c r="F169" s="18"/>
    </row>
    <row r="170" spans="1:6" x14ac:dyDescent="0.2">
      <c r="A170" s="60"/>
      <c r="B170" s="17"/>
      <c r="C170" s="18"/>
      <c r="D170" s="18"/>
      <c r="E170" s="18"/>
      <c r="F170" s="18"/>
    </row>
    <row r="171" spans="1:6" x14ac:dyDescent="0.2">
      <c r="A171" s="60"/>
      <c r="B171" s="17"/>
      <c r="C171" s="18"/>
      <c r="D171" s="18"/>
      <c r="E171" s="18"/>
      <c r="F171" s="18"/>
    </row>
    <row r="172" spans="1:6" x14ac:dyDescent="0.2">
      <c r="A172" s="60"/>
      <c r="B172" s="17"/>
      <c r="C172" s="18"/>
      <c r="D172" s="18"/>
      <c r="E172" s="18"/>
      <c r="F172" s="18"/>
    </row>
    <row r="173" spans="1:6" x14ac:dyDescent="0.2">
      <c r="A173" s="60"/>
      <c r="B173" s="17"/>
      <c r="C173" s="18"/>
      <c r="D173" s="18"/>
      <c r="E173" s="18"/>
      <c r="F173" s="18"/>
    </row>
    <row r="174" spans="1:6" x14ac:dyDescent="0.2">
      <c r="A174" s="60"/>
      <c r="B174" s="17"/>
      <c r="C174" s="18"/>
      <c r="D174" s="18"/>
      <c r="E174" s="18"/>
      <c r="F174" s="18"/>
    </row>
    <row r="175" spans="1:6" x14ac:dyDescent="0.2">
      <c r="A175" s="60"/>
      <c r="B175" s="17"/>
      <c r="C175" s="18"/>
      <c r="D175" s="18"/>
      <c r="E175" s="18"/>
      <c r="F175" s="18"/>
    </row>
    <row r="176" spans="1:6" x14ac:dyDescent="0.2">
      <c r="A176" s="60"/>
      <c r="B176" s="17"/>
      <c r="C176" s="18"/>
      <c r="D176" s="18"/>
      <c r="E176" s="18"/>
      <c r="F176" s="18"/>
    </row>
    <row r="177" spans="1:6" x14ac:dyDescent="0.2">
      <c r="A177" s="60"/>
      <c r="B177" s="17"/>
      <c r="C177" s="18"/>
      <c r="D177" s="18"/>
      <c r="E177" s="18"/>
      <c r="F177" s="18"/>
    </row>
    <row r="178" spans="1:6" x14ac:dyDescent="0.2">
      <c r="A178" s="60"/>
      <c r="B178" s="17"/>
      <c r="C178" s="18"/>
      <c r="D178" s="18"/>
      <c r="E178" s="18"/>
      <c r="F178" s="18"/>
    </row>
    <row r="179" spans="1:6" x14ac:dyDescent="0.2">
      <c r="A179" s="60"/>
      <c r="B179" s="17"/>
      <c r="C179" s="18"/>
      <c r="D179" s="18"/>
      <c r="E179" s="18"/>
      <c r="F179" s="18"/>
    </row>
    <row r="180" spans="1:6" x14ac:dyDescent="0.2">
      <c r="A180" s="60"/>
      <c r="B180" s="17"/>
      <c r="C180" s="18"/>
      <c r="D180" s="18"/>
      <c r="E180" s="18"/>
      <c r="F180" s="18"/>
    </row>
    <row r="181" spans="1:6" x14ac:dyDescent="0.2">
      <c r="A181" s="60"/>
      <c r="B181" s="17"/>
      <c r="C181" s="18"/>
      <c r="D181" s="18"/>
      <c r="E181" s="18"/>
      <c r="F181" s="18"/>
    </row>
    <row r="182" spans="1:6" x14ac:dyDescent="0.2">
      <c r="A182" s="60"/>
      <c r="B182" s="17"/>
      <c r="C182" s="18"/>
      <c r="D182" s="18"/>
      <c r="E182" s="18"/>
      <c r="F182" s="18"/>
    </row>
    <row r="183" spans="1:6" x14ac:dyDescent="0.2">
      <c r="A183" s="60"/>
      <c r="B183" s="17"/>
      <c r="C183" s="18"/>
      <c r="D183" s="18"/>
      <c r="E183" s="18"/>
      <c r="F183" s="18"/>
    </row>
    <row r="184" spans="1:6" x14ac:dyDescent="0.2">
      <c r="A184" s="60"/>
      <c r="B184" s="17"/>
      <c r="C184" s="18"/>
      <c r="D184" s="18"/>
      <c r="E184" s="18"/>
      <c r="F184" s="18"/>
    </row>
    <row r="185" spans="1:6" x14ac:dyDescent="0.2">
      <c r="A185" s="60"/>
      <c r="B185" s="17"/>
      <c r="C185" s="18"/>
      <c r="D185" s="18"/>
      <c r="E185" s="18"/>
      <c r="F185" s="18"/>
    </row>
    <row r="186" spans="1:6" x14ac:dyDescent="0.2">
      <c r="A186" s="60"/>
      <c r="B186" s="17"/>
      <c r="C186" s="18"/>
      <c r="D186" s="18"/>
      <c r="E186" s="18"/>
      <c r="F186" s="18"/>
    </row>
    <row r="187" spans="1:6" x14ac:dyDescent="0.2">
      <c r="A187" s="60"/>
      <c r="B187" s="17"/>
      <c r="C187" s="18"/>
      <c r="D187" s="18"/>
      <c r="E187" s="18"/>
      <c r="F187" s="18"/>
    </row>
    <row r="188" spans="1:6" x14ac:dyDescent="0.2">
      <c r="A188" s="60"/>
      <c r="B188" s="17"/>
      <c r="C188" s="18"/>
      <c r="D188" s="18"/>
      <c r="E188" s="18"/>
      <c r="F188" s="18"/>
    </row>
    <row r="189" spans="1:6" x14ac:dyDescent="0.2">
      <c r="A189" s="60"/>
      <c r="B189" s="17"/>
      <c r="C189" s="18"/>
      <c r="D189" s="18"/>
      <c r="E189" s="18"/>
      <c r="F189" s="18"/>
    </row>
    <row r="190" spans="1:6" x14ac:dyDescent="0.2">
      <c r="A190" s="60"/>
      <c r="B190" s="17"/>
      <c r="C190" s="18"/>
      <c r="D190" s="18"/>
      <c r="E190" s="18"/>
      <c r="F190" s="18"/>
    </row>
    <row r="191" spans="1:6" x14ac:dyDescent="0.2">
      <c r="A191" s="60"/>
      <c r="B191" s="17"/>
      <c r="C191" s="18"/>
      <c r="D191" s="18"/>
      <c r="E191" s="18"/>
      <c r="F191" s="18"/>
    </row>
    <row r="192" spans="1:6" x14ac:dyDescent="0.2">
      <c r="A192" s="60"/>
      <c r="B192" s="17"/>
      <c r="C192" s="18"/>
      <c r="D192" s="18"/>
      <c r="E192" s="18"/>
      <c r="F192" s="18"/>
    </row>
    <row r="193" spans="1:6" x14ac:dyDescent="0.2">
      <c r="A193" s="60"/>
      <c r="B193" s="17"/>
      <c r="C193" s="18"/>
      <c r="D193" s="18"/>
      <c r="E193" s="18"/>
      <c r="F193" s="18"/>
    </row>
    <row r="194" spans="1:6" x14ac:dyDescent="0.2">
      <c r="A194" s="60"/>
      <c r="B194" s="17"/>
      <c r="C194" s="18"/>
      <c r="D194" s="18"/>
      <c r="E194" s="18"/>
      <c r="F194" s="18"/>
    </row>
    <row r="195" spans="1:6" x14ac:dyDescent="0.2">
      <c r="A195" s="60"/>
      <c r="B195" s="17"/>
      <c r="C195" s="18"/>
      <c r="D195" s="18"/>
      <c r="E195" s="18"/>
      <c r="F195" s="18"/>
    </row>
    <row r="196" spans="1:6" x14ac:dyDescent="0.2">
      <c r="A196" s="60"/>
      <c r="B196" s="17"/>
      <c r="C196" s="18"/>
      <c r="D196" s="18"/>
      <c r="E196" s="18"/>
      <c r="F196" s="18"/>
    </row>
    <row r="197" spans="1:6" x14ac:dyDescent="0.2">
      <c r="A197" s="60"/>
      <c r="B197" s="17"/>
      <c r="C197" s="18"/>
      <c r="D197" s="18"/>
      <c r="E197" s="18"/>
      <c r="F197" s="18"/>
    </row>
    <row r="198" spans="1:6" x14ac:dyDescent="0.2">
      <c r="A198" s="60"/>
      <c r="B198" s="17"/>
      <c r="C198" s="18"/>
      <c r="D198" s="18"/>
      <c r="E198" s="18"/>
      <c r="F198" s="18"/>
    </row>
    <row r="199" spans="1:6" x14ac:dyDescent="0.2">
      <c r="A199" s="60"/>
      <c r="B199" s="17"/>
      <c r="C199" s="18"/>
      <c r="D199" s="18"/>
      <c r="E199" s="18"/>
      <c r="F199" s="18"/>
    </row>
    <row r="200" spans="1:6" x14ac:dyDescent="0.2">
      <c r="A200" s="60"/>
      <c r="B200" s="17"/>
      <c r="C200" s="18"/>
      <c r="D200" s="18"/>
      <c r="E200" s="18"/>
      <c r="F200" s="18"/>
    </row>
    <row r="201" spans="1:6" x14ac:dyDescent="0.2">
      <c r="A201" s="60"/>
      <c r="B201" s="17"/>
      <c r="C201" s="18"/>
      <c r="D201" s="18"/>
      <c r="E201" s="18"/>
      <c r="F201" s="18"/>
    </row>
    <row r="202" spans="1:6" x14ac:dyDescent="0.2">
      <c r="A202" s="60"/>
      <c r="B202" s="17"/>
      <c r="C202" s="18"/>
      <c r="D202" s="18"/>
      <c r="E202" s="18"/>
      <c r="F202" s="18"/>
    </row>
    <row r="203" spans="1:6" x14ac:dyDescent="0.2">
      <c r="A203" s="60"/>
      <c r="B203" s="17"/>
      <c r="C203" s="18"/>
      <c r="D203" s="18"/>
      <c r="E203" s="18"/>
      <c r="F203" s="18"/>
    </row>
    <row r="204" spans="1:6" x14ac:dyDescent="0.2">
      <c r="A204" s="60"/>
      <c r="B204" s="17"/>
      <c r="C204" s="18"/>
      <c r="D204" s="18"/>
      <c r="E204" s="18"/>
      <c r="F204" s="18"/>
    </row>
    <row r="205" spans="1:6" x14ac:dyDescent="0.2">
      <c r="A205" s="60"/>
      <c r="B205" s="17"/>
      <c r="C205" s="18"/>
      <c r="D205" s="18"/>
      <c r="E205" s="18"/>
      <c r="F205" s="18"/>
    </row>
    <row r="206" spans="1:6" x14ac:dyDescent="0.2">
      <c r="A206" s="60"/>
      <c r="B206" s="17"/>
      <c r="C206" s="18"/>
      <c r="D206" s="18"/>
      <c r="E206" s="18"/>
      <c r="F206" s="18"/>
    </row>
    <row r="207" spans="1:6" x14ac:dyDescent="0.2">
      <c r="A207" s="60"/>
      <c r="B207" s="17"/>
      <c r="C207" s="18"/>
      <c r="D207" s="18"/>
      <c r="E207" s="18"/>
      <c r="F207" s="18"/>
    </row>
    <row r="208" spans="1:6" x14ac:dyDescent="0.2">
      <c r="A208" s="60"/>
      <c r="B208" s="17"/>
      <c r="C208" s="18"/>
      <c r="D208" s="18"/>
      <c r="E208" s="18"/>
      <c r="F208" s="18"/>
    </row>
    <row r="209" spans="1:6" x14ac:dyDescent="0.2">
      <c r="A209" s="60"/>
      <c r="B209" s="17"/>
      <c r="C209" s="18"/>
      <c r="D209" s="18"/>
      <c r="E209" s="18"/>
      <c r="F209" s="18"/>
    </row>
    <row r="210" spans="1:6" x14ac:dyDescent="0.2">
      <c r="A210" s="60"/>
      <c r="B210" s="17"/>
      <c r="C210" s="18"/>
      <c r="D210" s="18"/>
      <c r="E210" s="18"/>
      <c r="F210" s="18"/>
    </row>
    <row r="211" spans="1:6" x14ac:dyDescent="0.2">
      <c r="A211" s="60"/>
      <c r="B211" s="17"/>
      <c r="C211" s="18"/>
      <c r="D211" s="18"/>
      <c r="E211" s="18"/>
      <c r="F211" s="18"/>
    </row>
    <row r="212" spans="1:6" x14ac:dyDescent="0.2">
      <c r="A212" s="60"/>
      <c r="B212" s="17"/>
      <c r="C212" s="18"/>
      <c r="D212" s="18"/>
      <c r="E212" s="18"/>
      <c r="F212" s="18"/>
    </row>
    <row r="213" spans="1:6" x14ac:dyDescent="0.2">
      <c r="A213" s="60"/>
      <c r="B213" s="17"/>
      <c r="C213" s="18"/>
      <c r="D213" s="18"/>
      <c r="E213" s="18"/>
      <c r="F213" s="18"/>
    </row>
    <row r="214" spans="1:6" x14ac:dyDescent="0.2">
      <c r="A214" s="60"/>
      <c r="B214" s="17"/>
      <c r="C214" s="18"/>
      <c r="D214" s="18"/>
      <c r="E214" s="18"/>
      <c r="F214" s="18"/>
    </row>
    <row r="215" spans="1:6" x14ac:dyDescent="0.2">
      <c r="A215" s="60"/>
      <c r="B215" s="17"/>
      <c r="C215" s="18"/>
      <c r="D215" s="18"/>
      <c r="E215" s="18"/>
      <c r="F215" s="18"/>
    </row>
    <row r="216" spans="1:6" x14ac:dyDescent="0.2">
      <c r="A216" s="60"/>
      <c r="B216" s="17"/>
      <c r="C216" s="18"/>
      <c r="D216" s="18"/>
      <c r="E216" s="18"/>
      <c r="F216" s="18"/>
    </row>
    <row r="217" spans="1:6" x14ac:dyDescent="0.2">
      <c r="A217" s="60"/>
      <c r="B217" s="17"/>
      <c r="C217" s="18"/>
      <c r="D217" s="18"/>
      <c r="E217" s="18"/>
      <c r="F217" s="18"/>
    </row>
    <row r="218" spans="1:6" x14ac:dyDescent="0.2">
      <c r="A218" s="60"/>
      <c r="B218" s="17"/>
      <c r="C218" s="18"/>
      <c r="D218" s="18"/>
      <c r="E218" s="18"/>
      <c r="F218" s="18"/>
    </row>
    <row r="219" spans="1:6" x14ac:dyDescent="0.2">
      <c r="A219" s="60"/>
      <c r="B219" s="17"/>
      <c r="C219" s="18"/>
      <c r="D219" s="18"/>
      <c r="E219" s="18"/>
      <c r="F219" s="18"/>
    </row>
    <row r="220" spans="1:6" x14ac:dyDescent="0.2">
      <c r="A220" s="60"/>
      <c r="B220" s="17"/>
      <c r="C220" s="18"/>
      <c r="D220" s="18"/>
      <c r="E220" s="18"/>
      <c r="F220" s="18"/>
    </row>
    <row r="221" spans="1:6" x14ac:dyDescent="0.2">
      <c r="A221" s="60"/>
      <c r="B221" s="17"/>
      <c r="C221" s="18"/>
      <c r="D221" s="18"/>
      <c r="E221" s="18"/>
      <c r="F221" s="18"/>
    </row>
    <row r="222" spans="1:6" x14ac:dyDescent="0.2">
      <c r="A222" s="60"/>
      <c r="B222" s="17"/>
      <c r="C222" s="18"/>
      <c r="D222" s="18"/>
      <c r="E222" s="18"/>
      <c r="F222" s="18"/>
    </row>
    <row r="223" spans="1:6" x14ac:dyDescent="0.2">
      <c r="A223" s="60"/>
      <c r="B223" s="17"/>
      <c r="C223" s="18"/>
      <c r="D223" s="18"/>
      <c r="E223" s="18"/>
      <c r="F223" s="18"/>
    </row>
    <row r="224" spans="1:6" x14ac:dyDescent="0.2">
      <c r="A224" s="60"/>
      <c r="B224" s="17"/>
      <c r="C224" s="18"/>
      <c r="D224" s="18"/>
      <c r="E224" s="18"/>
      <c r="F224" s="18"/>
    </row>
    <row r="225" spans="1:6" x14ac:dyDescent="0.2">
      <c r="A225" s="60"/>
      <c r="B225" s="17"/>
      <c r="C225" s="18"/>
      <c r="D225" s="18"/>
      <c r="E225" s="18"/>
      <c r="F225" s="18"/>
    </row>
    <row r="226" spans="1:6" x14ac:dyDescent="0.2">
      <c r="A226" s="60"/>
      <c r="B226" s="17"/>
      <c r="C226" s="18"/>
      <c r="D226" s="18"/>
      <c r="E226" s="18"/>
      <c r="F226" s="18"/>
    </row>
    <row r="227" spans="1:6" x14ac:dyDescent="0.2">
      <c r="A227" s="60"/>
      <c r="B227" s="17"/>
      <c r="C227" s="18"/>
      <c r="D227" s="18"/>
      <c r="E227" s="18"/>
      <c r="F227" s="18"/>
    </row>
    <row r="228" spans="1:6" x14ac:dyDescent="0.2">
      <c r="A228" s="60"/>
      <c r="B228" s="17"/>
      <c r="C228" s="18"/>
      <c r="D228" s="18"/>
      <c r="E228" s="18"/>
      <c r="F228" s="18"/>
    </row>
    <row r="229" spans="1:6" x14ac:dyDescent="0.2">
      <c r="A229" s="60"/>
      <c r="B229" s="17"/>
      <c r="C229" s="18"/>
      <c r="D229" s="18"/>
      <c r="E229" s="18"/>
      <c r="F229" s="18"/>
    </row>
    <row r="230" spans="1:6" x14ac:dyDescent="0.2">
      <c r="A230" s="60"/>
      <c r="B230" s="17"/>
      <c r="C230" s="18"/>
      <c r="D230" s="18"/>
      <c r="E230" s="18"/>
      <c r="F230" s="18"/>
    </row>
    <row r="231" spans="1:6" x14ac:dyDescent="0.2">
      <c r="A231" s="60"/>
      <c r="B231" s="17"/>
      <c r="C231" s="18"/>
      <c r="D231" s="18"/>
      <c r="E231" s="18"/>
      <c r="F231" s="18"/>
    </row>
    <row r="232" spans="1:6" x14ac:dyDescent="0.2">
      <c r="A232" s="60"/>
      <c r="B232" s="17"/>
      <c r="C232" s="18"/>
      <c r="D232" s="18"/>
      <c r="E232" s="18"/>
      <c r="F232" s="18"/>
    </row>
    <row r="233" spans="1:6" x14ac:dyDescent="0.2">
      <c r="A233" s="60"/>
      <c r="B233" s="17"/>
      <c r="C233" s="18"/>
      <c r="D233" s="18"/>
      <c r="E233" s="18"/>
      <c r="F233" s="18"/>
    </row>
    <row r="234" spans="1:6" x14ac:dyDescent="0.2">
      <c r="A234" s="60"/>
      <c r="B234" s="17"/>
      <c r="C234" s="18"/>
      <c r="D234" s="18"/>
      <c r="E234" s="18"/>
      <c r="F234" s="18"/>
    </row>
    <row r="235" spans="1:6" x14ac:dyDescent="0.2">
      <c r="A235" s="60"/>
      <c r="B235" s="17"/>
      <c r="C235" s="18"/>
      <c r="D235" s="18"/>
      <c r="E235" s="18"/>
      <c r="F235" s="18"/>
    </row>
    <row r="236" spans="1:6" x14ac:dyDescent="0.2">
      <c r="A236" s="60"/>
      <c r="B236" s="17"/>
      <c r="C236" s="18"/>
      <c r="D236" s="18"/>
      <c r="E236" s="18"/>
      <c r="F236" s="18"/>
    </row>
    <row r="237" spans="1:6" x14ac:dyDescent="0.2">
      <c r="A237" s="60"/>
      <c r="B237" s="17"/>
      <c r="C237" s="18"/>
      <c r="D237" s="18"/>
      <c r="E237" s="18"/>
      <c r="F237" s="18"/>
    </row>
    <row r="238" spans="1:6" x14ac:dyDescent="0.2">
      <c r="A238" s="60"/>
      <c r="B238" s="17"/>
      <c r="C238" s="18"/>
      <c r="D238" s="18"/>
      <c r="E238" s="18"/>
      <c r="F238" s="18"/>
    </row>
    <row r="239" spans="1:6" x14ac:dyDescent="0.2">
      <c r="A239" s="60"/>
      <c r="B239" s="17"/>
      <c r="C239" s="18"/>
      <c r="D239" s="18"/>
      <c r="E239" s="18"/>
      <c r="F239" s="18"/>
    </row>
    <row r="240" spans="1:6" x14ac:dyDescent="0.2">
      <c r="A240" s="60"/>
      <c r="B240" s="17"/>
      <c r="C240" s="18"/>
      <c r="D240" s="18"/>
      <c r="E240" s="18"/>
      <c r="F240" s="18"/>
    </row>
    <row r="241" spans="1:6" x14ac:dyDescent="0.2">
      <c r="A241" s="60"/>
      <c r="B241" s="17"/>
      <c r="C241" s="18"/>
      <c r="D241" s="18"/>
      <c r="E241" s="18"/>
      <c r="F241" s="18"/>
    </row>
    <row r="242" spans="1:6" x14ac:dyDescent="0.2">
      <c r="A242" s="60"/>
      <c r="B242" s="17"/>
      <c r="C242" s="18"/>
      <c r="D242" s="18"/>
      <c r="E242" s="18"/>
      <c r="F242" s="18"/>
    </row>
    <row r="243" spans="1:6" x14ac:dyDescent="0.2">
      <c r="A243" s="60"/>
      <c r="B243" s="17"/>
      <c r="C243" s="18"/>
      <c r="D243" s="18"/>
      <c r="E243" s="18"/>
      <c r="F243" s="18"/>
    </row>
    <row r="244" spans="1:6" x14ac:dyDescent="0.2">
      <c r="A244" s="60"/>
      <c r="B244" s="17"/>
      <c r="C244" s="18"/>
      <c r="D244" s="18"/>
      <c r="E244" s="18"/>
      <c r="F244" s="18"/>
    </row>
    <row r="245" spans="1:6" x14ac:dyDescent="0.2">
      <c r="A245" s="60"/>
      <c r="B245" s="17"/>
      <c r="C245" s="18"/>
      <c r="D245" s="18"/>
      <c r="E245" s="18"/>
      <c r="F245" s="18"/>
    </row>
    <row r="246" spans="1:6" x14ac:dyDescent="0.2">
      <c r="A246" s="60"/>
      <c r="B246" s="17"/>
      <c r="C246" s="18"/>
      <c r="D246" s="18"/>
      <c r="E246" s="18"/>
      <c r="F246" s="18"/>
    </row>
    <row r="247" spans="1:6" x14ac:dyDescent="0.2">
      <c r="A247" s="60"/>
      <c r="B247" s="17"/>
      <c r="C247" s="18"/>
      <c r="D247" s="18"/>
      <c r="E247" s="18"/>
      <c r="F247" s="18"/>
    </row>
    <row r="248" spans="1:6" x14ac:dyDescent="0.2">
      <c r="A248" s="60"/>
      <c r="B248" s="17"/>
      <c r="C248" s="18"/>
      <c r="D248" s="18"/>
      <c r="E248" s="18"/>
      <c r="F248" s="18"/>
    </row>
    <row r="249" spans="1:6" x14ac:dyDescent="0.2">
      <c r="A249" s="60"/>
      <c r="B249" s="17"/>
      <c r="C249" s="18"/>
      <c r="D249" s="18"/>
      <c r="E249" s="18"/>
      <c r="F249" s="18"/>
    </row>
    <row r="250" spans="1:6" x14ac:dyDescent="0.2">
      <c r="A250" s="60"/>
      <c r="B250" s="17"/>
      <c r="C250" s="18"/>
      <c r="D250" s="18"/>
      <c r="E250" s="18"/>
      <c r="F250" s="18"/>
    </row>
    <row r="251" spans="1:6" x14ac:dyDescent="0.2">
      <c r="A251" s="60"/>
      <c r="B251" s="17"/>
      <c r="C251" s="18"/>
      <c r="D251" s="18"/>
      <c r="E251" s="18"/>
      <c r="F251" s="18"/>
    </row>
    <row r="252" spans="1:6" x14ac:dyDescent="0.2">
      <c r="A252" s="60"/>
      <c r="B252" s="17"/>
      <c r="C252" s="18"/>
      <c r="D252" s="18"/>
      <c r="E252" s="18"/>
      <c r="F252" s="18"/>
    </row>
    <row r="253" spans="1:6" x14ac:dyDescent="0.2">
      <c r="A253" s="60"/>
      <c r="B253" s="17"/>
      <c r="C253" s="18"/>
      <c r="D253" s="18"/>
      <c r="E253" s="18"/>
      <c r="F253" s="18"/>
    </row>
    <row r="254" spans="1:6" x14ac:dyDescent="0.2">
      <c r="A254" s="60"/>
      <c r="B254" s="17"/>
      <c r="C254" s="18"/>
      <c r="D254" s="18"/>
      <c r="E254" s="18"/>
      <c r="F254" s="18"/>
    </row>
    <row r="255" spans="1:6" x14ac:dyDescent="0.2">
      <c r="A255" s="60"/>
      <c r="B255" s="17"/>
      <c r="C255" s="18"/>
      <c r="D255" s="18"/>
      <c r="E255" s="18"/>
      <c r="F255" s="18"/>
    </row>
    <row r="256" spans="1:6" x14ac:dyDescent="0.2">
      <c r="A256" s="60"/>
      <c r="B256" s="17"/>
      <c r="C256" s="18"/>
      <c r="D256" s="18"/>
      <c r="E256" s="18"/>
      <c r="F256" s="18"/>
    </row>
    <row r="257" spans="1:6" x14ac:dyDescent="0.2">
      <c r="A257" s="60"/>
      <c r="B257" s="17"/>
      <c r="C257" s="18"/>
      <c r="D257" s="18"/>
      <c r="E257" s="18"/>
      <c r="F257" s="18"/>
    </row>
    <row r="258" spans="1:6" x14ac:dyDescent="0.2">
      <c r="A258" s="60"/>
      <c r="B258" s="17"/>
      <c r="C258" s="18"/>
      <c r="D258" s="18"/>
      <c r="E258" s="18"/>
      <c r="F258" s="18"/>
    </row>
    <row r="259" spans="1:6" x14ac:dyDescent="0.2">
      <c r="A259" s="60"/>
      <c r="B259" s="17"/>
      <c r="C259" s="18"/>
      <c r="D259" s="18"/>
      <c r="E259" s="18"/>
      <c r="F259" s="18"/>
    </row>
    <row r="260" spans="1:6" x14ac:dyDescent="0.2">
      <c r="A260" s="60"/>
      <c r="B260" s="17"/>
      <c r="C260" s="18"/>
      <c r="D260" s="18"/>
      <c r="E260" s="18"/>
      <c r="F260" s="18"/>
    </row>
    <row r="261" spans="1:6" x14ac:dyDescent="0.2">
      <c r="A261" s="60"/>
      <c r="B261" s="17"/>
      <c r="C261" s="18"/>
      <c r="D261" s="18"/>
      <c r="E261" s="18"/>
      <c r="F261" s="18"/>
    </row>
    <row r="262" spans="1:6" x14ac:dyDescent="0.2">
      <c r="A262" s="60"/>
      <c r="B262" s="17"/>
      <c r="C262" s="18"/>
      <c r="D262" s="18"/>
      <c r="E262" s="18"/>
      <c r="F262" s="18"/>
    </row>
    <row r="263" spans="1:6" x14ac:dyDescent="0.2">
      <c r="A263" s="60"/>
      <c r="B263" s="17"/>
      <c r="C263" s="18"/>
      <c r="D263" s="18"/>
      <c r="E263" s="18"/>
      <c r="F263" s="18"/>
    </row>
    <row r="264" spans="1:6" x14ac:dyDescent="0.2">
      <c r="A264" s="60"/>
      <c r="B264" s="17"/>
      <c r="C264" s="18"/>
      <c r="D264" s="18"/>
      <c r="E264" s="18"/>
      <c r="F264" s="18"/>
    </row>
    <row r="265" spans="1:6" x14ac:dyDescent="0.2">
      <c r="A265" s="60"/>
      <c r="B265" s="17"/>
      <c r="C265" s="18"/>
      <c r="D265" s="18"/>
      <c r="E265" s="18"/>
      <c r="F265" s="18"/>
    </row>
    <row r="266" spans="1:6" x14ac:dyDescent="0.2">
      <c r="A266" s="60"/>
      <c r="B266" s="17"/>
      <c r="C266" s="18"/>
      <c r="D266" s="18"/>
      <c r="E266" s="18"/>
      <c r="F266" s="18"/>
    </row>
    <row r="267" spans="1:6" x14ac:dyDescent="0.2">
      <c r="A267" s="60"/>
      <c r="B267" s="17"/>
      <c r="C267" s="18"/>
      <c r="D267" s="18"/>
      <c r="E267" s="18"/>
      <c r="F267" s="18"/>
    </row>
    <row r="268" spans="1:6" x14ac:dyDescent="0.2">
      <c r="A268" s="60"/>
      <c r="B268" s="17"/>
      <c r="C268" s="18"/>
      <c r="D268" s="18"/>
      <c r="E268" s="18"/>
      <c r="F268" s="18"/>
    </row>
    <row r="269" spans="1:6" x14ac:dyDescent="0.2">
      <c r="A269" s="60"/>
      <c r="B269" s="17"/>
      <c r="C269" s="18"/>
      <c r="D269" s="18"/>
      <c r="E269" s="18"/>
      <c r="F269" s="18"/>
    </row>
    <row r="270" spans="1:6" x14ac:dyDescent="0.2">
      <c r="A270" s="60"/>
      <c r="B270" s="17"/>
      <c r="C270" s="18"/>
      <c r="D270" s="18"/>
      <c r="E270" s="18"/>
      <c r="F270" s="18"/>
    </row>
    <row r="271" spans="1:6" x14ac:dyDescent="0.2">
      <c r="A271" s="60"/>
      <c r="B271" s="17"/>
      <c r="C271" s="18"/>
      <c r="D271" s="18"/>
      <c r="E271" s="18"/>
      <c r="F271" s="18"/>
    </row>
    <row r="272" spans="1:6" x14ac:dyDescent="0.2">
      <c r="A272" s="60"/>
      <c r="B272" s="17"/>
      <c r="C272" s="18"/>
      <c r="D272" s="18"/>
      <c r="E272" s="18"/>
      <c r="F272" s="18"/>
    </row>
    <row r="273" spans="1:6" x14ac:dyDescent="0.2">
      <c r="A273" s="60"/>
      <c r="B273" s="17"/>
      <c r="C273" s="18"/>
      <c r="D273" s="18"/>
      <c r="E273" s="18"/>
      <c r="F273" s="18"/>
    </row>
    <row r="274" spans="1:6" x14ac:dyDescent="0.2">
      <c r="A274" s="60"/>
      <c r="B274" s="17"/>
      <c r="C274" s="18"/>
      <c r="D274" s="18"/>
      <c r="E274" s="18"/>
      <c r="F274" s="18"/>
    </row>
    <row r="275" spans="1:6" x14ac:dyDescent="0.2">
      <c r="A275" s="60"/>
      <c r="B275" s="17"/>
      <c r="C275" s="18"/>
      <c r="D275" s="18"/>
      <c r="E275" s="18"/>
      <c r="F275" s="18"/>
    </row>
    <row r="276" spans="1:6" x14ac:dyDescent="0.2">
      <c r="A276" s="60"/>
      <c r="B276" s="17"/>
      <c r="C276" s="18"/>
      <c r="D276" s="18"/>
      <c r="E276" s="18"/>
      <c r="F276" s="18"/>
    </row>
    <row r="277" spans="1:6" x14ac:dyDescent="0.2">
      <c r="A277" s="60"/>
      <c r="B277" s="17"/>
      <c r="C277" s="18"/>
      <c r="D277" s="18"/>
      <c r="E277" s="18"/>
      <c r="F277" s="18"/>
    </row>
    <row r="278" spans="1:6" x14ac:dyDescent="0.2">
      <c r="A278" s="60"/>
      <c r="B278" s="17"/>
      <c r="C278" s="18"/>
      <c r="D278" s="18"/>
      <c r="E278" s="18"/>
      <c r="F278" s="18"/>
    </row>
    <row r="279" spans="1:6" x14ac:dyDescent="0.2">
      <c r="A279" s="60"/>
      <c r="B279" s="17"/>
      <c r="C279" s="18"/>
      <c r="D279" s="18"/>
      <c r="E279" s="18"/>
      <c r="F279" s="18"/>
    </row>
    <row r="280" spans="1:6" x14ac:dyDescent="0.2">
      <c r="A280" s="60"/>
      <c r="B280" s="17"/>
      <c r="C280" s="18"/>
      <c r="D280" s="18"/>
      <c r="E280" s="18"/>
      <c r="F280" s="18"/>
    </row>
    <row r="281" spans="1:6" x14ac:dyDescent="0.2">
      <c r="A281" s="60"/>
      <c r="B281" s="17"/>
      <c r="C281" s="18"/>
      <c r="D281" s="18"/>
      <c r="E281" s="18"/>
      <c r="F281" s="18"/>
    </row>
    <row r="282" spans="1:6" x14ac:dyDescent="0.2">
      <c r="A282" s="60"/>
      <c r="B282" s="17"/>
      <c r="C282" s="18"/>
      <c r="D282" s="18"/>
      <c r="E282" s="18"/>
      <c r="F282" s="18"/>
    </row>
    <row r="283" spans="1:6" x14ac:dyDescent="0.2">
      <c r="A283" s="60"/>
      <c r="B283" s="17"/>
      <c r="C283" s="18"/>
      <c r="D283" s="18"/>
      <c r="E283" s="18"/>
      <c r="F283" s="18"/>
    </row>
    <row r="284" spans="1:6" x14ac:dyDescent="0.2">
      <c r="A284" s="60"/>
      <c r="B284" s="17"/>
      <c r="C284" s="18"/>
      <c r="D284" s="18"/>
      <c r="E284" s="18"/>
      <c r="F284" s="18"/>
    </row>
    <row r="285" spans="1:6" x14ac:dyDescent="0.2">
      <c r="A285" s="60"/>
      <c r="B285" s="17"/>
      <c r="C285" s="18"/>
      <c r="D285" s="18"/>
      <c r="E285" s="18"/>
      <c r="F285" s="18"/>
    </row>
    <row r="286" spans="1:6" x14ac:dyDescent="0.2">
      <c r="A286" s="60"/>
      <c r="B286" s="17"/>
      <c r="C286" s="18"/>
      <c r="D286" s="18"/>
      <c r="E286" s="18"/>
      <c r="F286" s="18"/>
    </row>
    <row r="287" spans="1:6" x14ac:dyDescent="0.2">
      <c r="A287" s="60"/>
      <c r="B287" s="17"/>
      <c r="C287" s="18"/>
      <c r="D287" s="18"/>
      <c r="E287" s="18"/>
      <c r="F287" s="18"/>
    </row>
    <row r="288" spans="1:6" x14ac:dyDescent="0.2">
      <c r="A288" s="60"/>
      <c r="B288" s="17"/>
      <c r="C288" s="18"/>
      <c r="D288" s="18"/>
      <c r="E288" s="18"/>
      <c r="F288" s="18"/>
    </row>
    <row r="289" spans="1:6" x14ac:dyDescent="0.2">
      <c r="A289" s="60"/>
      <c r="B289" s="17"/>
      <c r="C289" s="18"/>
      <c r="D289" s="18"/>
      <c r="E289" s="18"/>
      <c r="F289" s="18"/>
    </row>
    <row r="290" spans="1:6" x14ac:dyDescent="0.2">
      <c r="A290" s="60"/>
      <c r="B290" s="17"/>
      <c r="C290" s="18"/>
      <c r="D290" s="18"/>
      <c r="E290" s="18"/>
      <c r="F290" s="18"/>
    </row>
    <row r="291" spans="1:6" x14ac:dyDescent="0.2">
      <c r="A291" s="60"/>
      <c r="B291" s="17"/>
      <c r="C291" s="18"/>
      <c r="D291" s="18"/>
      <c r="E291" s="18"/>
      <c r="F291" s="18"/>
    </row>
    <row r="292" spans="1:6" x14ac:dyDescent="0.2">
      <c r="A292" s="60"/>
      <c r="B292" s="17"/>
      <c r="C292" s="18"/>
      <c r="D292" s="18"/>
      <c r="E292" s="18"/>
      <c r="F292" s="18"/>
    </row>
    <row r="293" spans="1:6" x14ac:dyDescent="0.2">
      <c r="A293" s="60"/>
      <c r="B293" s="17"/>
      <c r="C293" s="18"/>
      <c r="D293" s="18"/>
      <c r="E293" s="18"/>
      <c r="F293" s="18"/>
    </row>
    <row r="294" spans="1:6" x14ac:dyDescent="0.2">
      <c r="A294" s="60"/>
      <c r="B294" s="17"/>
      <c r="C294" s="18"/>
      <c r="D294" s="18"/>
      <c r="E294" s="18"/>
      <c r="F294" s="18"/>
    </row>
    <row r="295" spans="1:6" x14ac:dyDescent="0.2">
      <c r="A295" s="60"/>
      <c r="B295" s="17"/>
      <c r="C295" s="18"/>
      <c r="D295" s="18"/>
      <c r="E295" s="18"/>
      <c r="F295" s="18"/>
    </row>
    <row r="296" spans="1:6" x14ac:dyDescent="0.2">
      <c r="A296" s="60"/>
      <c r="B296" s="17"/>
      <c r="C296" s="18"/>
      <c r="D296" s="18"/>
      <c r="E296" s="18"/>
      <c r="F296" s="18"/>
    </row>
    <row r="297" spans="1:6" x14ac:dyDescent="0.2">
      <c r="A297" s="60"/>
      <c r="B297" s="17"/>
      <c r="C297" s="18"/>
      <c r="D297" s="18"/>
      <c r="E297" s="18"/>
      <c r="F297" s="18"/>
    </row>
    <row r="298" spans="1:6" x14ac:dyDescent="0.2">
      <c r="A298" s="60"/>
      <c r="B298" s="17"/>
      <c r="C298" s="18"/>
      <c r="D298" s="18"/>
      <c r="E298" s="18"/>
      <c r="F298" s="18"/>
    </row>
    <row r="299" spans="1:6" x14ac:dyDescent="0.2">
      <c r="A299" s="60"/>
      <c r="B299" s="17"/>
      <c r="C299" s="18"/>
      <c r="D299" s="18"/>
      <c r="E299" s="18"/>
      <c r="F299" s="18"/>
    </row>
    <row r="300" spans="1:6" x14ac:dyDescent="0.2">
      <c r="A300" s="60"/>
      <c r="B300" s="17"/>
      <c r="C300" s="18"/>
      <c r="D300" s="18"/>
      <c r="E300" s="18"/>
      <c r="F300" s="18"/>
    </row>
    <row r="301" spans="1:6" x14ac:dyDescent="0.2">
      <c r="A301" s="60"/>
      <c r="B301" s="17"/>
      <c r="C301" s="18"/>
      <c r="D301" s="18"/>
      <c r="E301" s="18"/>
      <c r="F301" s="18"/>
    </row>
    <row r="302" spans="1:6" x14ac:dyDescent="0.2">
      <c r="A302" s="60"/>
      <c r="B302" s="17"/>
      <c r="C302" s="18"/>
      <c r="D302" s="18"/>
      <c r="E302" s="18"/>
      <c r="F302" s="18"/>
    </row>
    <row r="303" spans="1:6" x14ac:dyDescent="0.2">
      <c r="A303" s="60"/>
      <c r="B303" s="17"/>
      <c r="C303" s="18"/>
      <c r="D303" s="18"/>
      <c r="E303" s="18"/>
      <c r="F303" s="18"/>
    </row>
    <row r="304" spans="1:6" x14ac:dyDescent="0.2">
      <c r="A304" s="60"/>
      <c r="B304" s="17"/>
      <c r="C304" s="18"/>
      <c r="D304" s="18"/>
      <c r="E304" s="18"/>
      <c r="F304" s="18"/>
    </row>
    <row r="305" spans="1:6" x14ac:dyDescent="0.2">
      <c r="A305" s="60"/>
      <c r="B305" s="17"/>
      <c r="C305" s="18"/>
      <c r="D305" s="18"/>
      <c r="E305" s="18"/>
      <c r="F305" s="18"/>
    </row>
    <row r="306" spans="1:6" x14ac:dyDescent="0.2">
      <c r="A306" s="60"/>
      <c r="B306" s="17"/>
      <c r="C306" s="18"/>
      <c r="D306" s="18"/>
      <c r="E306" s="18"/>
      <c r="F306" s="18"/>
    </row>
    <row r="307" spans="1:6" x14ac:dyDescent="0.2">
      <c r="A307" s="60"/>
      <c r="B307" s="17"/>
      <c r="C307" s="18"/>
      <c r="D307" s="18"/>
      <c r="E307" s="18"/>
      <c r="F307" s="18"/>
    </row>
    <row r="308" spans="1:6" x14ac:dyDescent="0.2">
      <c r="A308" s="60"/>
      <c r="B308" s="17"/>
      <c r="C308" s="18"/>
      <c r="D308" s="18"/>
      <c r="E308" s="18"/>
      <c r="F308" s="18"/>
    </row>
    <row r="309" spans="1:6" x14ac:dyDescent="0.2">
      <c r="A309" s="60"/>
      <c r="B309" s="17"/>
      <c r="C309" s="18"/>
      <c r="D309" s="18"/>
      <c r="E309" s="18"/>
      <c r="F309" s="18"/>
    </row>
    <row r="310" spans="1:6" x14ac:dyDescent="0.2">
      <c r="A310" s="60"/>
      <c r="B310" s="17"/>
      <c r="C310" s="18"/>
      <c r="D310" s="18"/>
      <c r="E310" s="18"/>
      <c r="F310" s="18"/>
    </row>
    <row r="311" spans="1:6" x14ac:dyDescent="0.2">
      <c r="A311" s="60"/>
      <c r="B311" s="17"/>
      <c r="C311" s="18"/>
      <c r="D311" s="18"/>
      <c r="E311" s="18"/>
      <c r="F311" s="18"/>
    </row>
    <row r="312" spans="1:6" x14ac:dyDescent="0.2">
      <c r="A312" s="60"/>
      <c r="B312" s="17"/>
      <c r="C312" s="18"/>
      <c r="D312" s="18"/>
      <c r="E312" s="18"/>
      <c r="F312" s="18"/>
    </row>
    <row r="313" spans="1:6" x14ac:dyDescent="0.2">
      <c r="A313" s="60"/>
      <c r="B313" s="17"/>
      <c r="C313" s="18"/>
      <c r="D313" s="18"/>
      <c r="E313" s="18"/>
      <c r="F313" s="18"/>
    </row>
    <row r="314" spans="1:6" x14ac:dyDescent="0.2">
      <c r="A314" s="60"/>
      <c r="B314" s="17"/>
      <c r="C314" s="18"/>
      <c r="D314" s="18"/>
      <c r="E314" s="18"/>
      <c r="F314" s="18"/>
    </row>
    <row r="315" spans="1:6" x14ac:dyDescent="0.2">
      <c r="A315" s="60"/>
      <c r="B315" s="17"/>
      <c r="C315" s="18"/>
      <c r="D315" s="18"/>
      <c r="E315" s="18"/>
      <c r="F315" s="18"/>
    </row>
    <row r="316" spans="1:6" x14ac:dyDescent="0.2">
      <c r="A316" s="60"/>
      <c r="B316" s="17"/>
      <c r="C316" s="18"/>
      <c r="D316" s="18"/>
      <c r="E316" s="18"/>
      <c r="F316" s="18"/>
    </row>
    <row r="317" spans="1:6" x14ac:dyDescent="0.2">
      <c r="A317" s="60"/>
      <c r="B317" s="17"/>
      <c r="C317" s="18"/>
      <c r="D317" s="18"/>
      <c r="E317" s="18"/>
      <c r="F317" s="18"/>
    </row>
    <row r="318" spans="1:6" x14ac:dyDescent="0.2">
      <c r="A318" s="60"/>
      <c r="B318" s="17"/>
      <c r="C318" s="18"/>
      <c r="D318" s="18"/>
      <c r="E318" s="18"/>
      <c r="F318" s="18"/>
    </row>
    <row r="319" spans="1:6" x14ac:dyDescent="0.2">
      <c r="A319" s="60"/>
      <c r="B319" s="17"/>
      <c r="C319" s="18"/>
      <c r="D319" s="18"/>
      <c r="E319" s="18"/>
      <c r="F319" s="18"/>
    </row>
    <row r="320" spans="1:6" x14ac:dyDescent="0.2">
      <c r="A320" s="60"/>
      <c r="B320" s="17"/>
      <c r="C320" s="18"/>
      <c r="D320" s="18"/>
      <c r="E320" s="18"/>
      <c r="F320" s="18"/>
    </row>
    <row r="321" spans="1:6" x14ac:dyDescent="0.2">
      <c r="A321" s="60"/>
      <c r="B321" s="17"/>
      <c r="C321" s="18"/>
      <c r="D321" s="18"/>
      <c r="E321" s="18"/>
      <c r="F321" s="18"/>
    </row>
    <row r="322" spans="1:6" x14ac:dyDescent="0.2">
      <c r="A322" s="60"/>
      <c r="B322" s="17"/>
      <c r="C322" s="18"/>
      <c r="D322" s="18"/>
      <c r="E322" s="18"/>
      <c r="F322" s="18"/>
    </row>
    <row r="323" spans="1:6" x14ac:dyDescent="0.2">
      <c r="A323" s="60"/>
      <c r="B323" s="17"/>
      <c r="C323" s="18"/>
      <c r="D323" s="18"/>
      <c r="E323" s="18"/>
      <c r="F323" s="18"/>
    </row>
    <row r="324" spans="1:6" x14ac:dyDescent="0.2">
      <c r="A324" s="60"/>
      <c r="B324" s="17"/>
      <c r="C324" s="18"/>
      <c r="D324" s="18"/>
      <c r="E324" s="18"/>
      <c r="F324" s="18"/>
    </row>
    <row r="325" spans="1:6" x14ac:dyDescent="0.2">
      <c r="A325" s="60"/>
      <c r="B325" s="17"/>
      <c r="C325" s="18"/>
      <c r="D325" s="18"/>
      <c r="E325" s="18"/>
      <c r="F325" s="18"/>
    </row>
    <row r="326" spans="1:6" x14ac:dyDescent="0.2">
      <c r="A326" s="60"/>
      <c r="B326" s="17"/>
      <c r="C326" s="18"/>
      <c r="D326" s="18"/>
      <c r="E326" s="18"/>
      <c r="F326" s="18"/>
    </row>
    <row r="327" spans="1:6" x14ac:dyDescent="0.2">
      <c r="A327" s="60"/>
      <c r="B327" s="17"/>
      <c r="C327" s="18"/>
      <c r="D327" s="18"/>
      <c r="E327" s="18"/>
      <c r="F327" s="18"/>
    </row>
    <row r="328" spans="1:6" x14ac:dyDescent="0.2">
      <c r="A328" s="60"/>
      <c r="B328" s="17"/>
      <c r="C328" s="18"/>
      <c r="D328" s="18"/>
      <c r="E328" s="18"/>
      <c r="F328" s="18"/>
    </row>
    <row r="329" spans="1:6" x14ac:dyDescent="0.2">
      <c r="A329" s="60"/>
      <c r="B329" s="17"/>
      <c r="C329" s="18"/>
      <c r="D329" s="18"/>
      <c r="E329" s="18"/>
      <c r="F329" s="18"/>
    </row>
    <row r="330" spans="1:6" x14ac:dyDescent="0.2">
      <c r="A330" s="60"/>
      <c r="B330" s="17"/>
      <c r="C330" s="18"/>
      <c r="D330" s="18"/>
      <c r="E330" s="18"/>
      <c r="F330" s="18"/>
    </row>
    <row r="331" spans="1:6" x14ac:dyDescent="0.2">
      <c r="A331" s="60"/>
      <c r="B331" s="17"/>
      <c r="C331" s="18"/>
      <c r="D331" s="18"/>
      <c r="E331" s="18"/>
      <c r="F331" s="18"/>
    </row>
    <row r="332" spans="1:6" x14ac:dyDescent="0.2">
      <c r="A332" s="60"/>
      <c r="B332" s="17"/>
      <c r="C332" s="18"/>
      <c r="D332" s="18"/>
      <c r="E332" s="18"/>
      <c r="F332" s="18"/>
    </row>
    <row r="333" spans="1:6" x14ac:dyDescent="0.2">
      <c r="A333" s="60"/>
      <c r="B333" s="17"/>
      <c r="C333" s="18"/>
      <c r="D333" s="18"/>
      <c r="E333" s="18"/>
      <c r="F333" s="18"/>
    </row>
    <row r="334" spans="1:6" x14ac:dyDescent="0.2">
      <c r="A334" s="60"/>
      <c r="B334" s="17"/>
      <c r="C334" s="18"/>
      <c r="D334" s="18"/>
      <c r="E334" s="18"/>
      <c r="F334" s="18"/>
    </row>
    <row r="335" spans="1:6" x14ac:dyDescent="0.2">
      <c r="A335" s="60"/>
      <c r="B335" s="17"/>
      <c r="C335" s="18"/>
      <c r="D335" s="18"/>
      <c r="E335" s="18"/>
      <c r="F335" s="18"/>
    </row>
    <row r="336" spans="1:6" x14ac:dyDescent="0.2">
      <c r="A336" s="60"/>
      <c r="B336" s="17"/>
      <c r="C336" s="18"/>
      <c r="D336" s="18"/>
      <c r="E336" s="18"/>
      <c r="F336" s="18"/>
    </row>
    <row r="337" spans="1:6" x14ac:dyDescent="0.2">
      <c r="A337" s="60"/>
      <c r="B337" s="17"/>
      <c r="C337" s="18"/>
      <c r="D337" s="18"/>
      <c r="E337" s="18"/>
      <c r="F337" s="18"/>
    </row>
    <row r="338" spans="1:6" x14ac:dyDescent="0.2">
      <c r="A338" s="60"/>
      <c r="B338" s="17"/>
      <c r="C338" s="18"/>
      <c r="D338" s="18"/>
      <c r="E338" s="18"/>
      <c r="F338" s="18"/>
    </row>
    <row r="339" spans="1:6" x14ac:dyDescent="0.2">
      <c r="A339" s="60"/>
      <c r="B339" s="17"/>
      <c r="C339" s="18"/>
      <c r="D339" s="18"/>
      <c r="E339" s="18"/>
      <c r="F339" s="18"/>
    </row>
    <row r="340" spans="1:6" x14ac:dyDescent="0.2">
      <c r="A340" s="60"/>
      <c r="B340" s="17"/>
      <c r="C340" s="18"/>
      <c r="D340" s="18"/>
      <c r="E340" s="18"/>
      <c r="F340" s="18"/>
    </row>
    <row r="341" spans="1:6" x14ac:dyDescent="0.2">
      <c r="A341" s="60"/>
      <c r="B341" s="17"/>
      <c r="C341" s="18"/>
      <c r="D341" s="18"/>
      <c r="E341" s="18"/>
      <c r="F341" s="18"/>
    </row>
    <row r="342" spans="1:6" x14ac:dyDescent="0.2">
      <c r="A342" s="60"/>
      <c r="B342" s="17"/>
      <c r="C342" s="18"/>
      <c r="D342" s="18"/>
      <c r="E342" s="18"/>
      <c r="F342" s="18"/>
    </row>
    <row r="343" spans="1:6" x14ac:dyDescent="0.2">
      <c r="A343" s="60"/>
      <c r="B343" s="17"/>
      <c r="C343" s="18"/>
      <c r="D343" s="18"/>
      <c r="E343" s="18"/>
      <c r="F343" s="18"/>
    </row>
    <row r="344" spans="1:6" x14ac:dyDescent="0.2">
      <c r="A344" s="60"/>
      <c r="B344" s="17"/>
      <c r="C344" s="18"/>
      <c r="D344" s="18"/>
      <c r="E344" s="18"/>
      <c r="F344" s="18"/>
    </row>
    <row r="345" spans="1:6" x14ac:dyDescent="0.2">
      <c r="A345" s="60"/>
      <c r="B345" s="17"/>
      <c r="C345" s="18"/>
      <c r="D345" s="18"/>
      <c r="E345" s="18"/>
      <c r="F345" s="18"/>
    </row>
    <row r="346" spans="1:6" x14ac:dyDescent="0.2">
      <c r="A346" s="60"/>
      <c r="B346" s="17"/>
      <c r="C346" s="18"/>
      <c r="D346" s="18"/>
      <c r="E346" s="18"/>
      <c r="F346" s="18"/>
    </row>
    <row r="347" spans="1:6" x14ac:dyDescent="0.2">
      <c r="A347" s="60"/>
      <c r="B347" s="17"/>
      <c r="C347" s="18"/>
      <c r="D347" s="18"/>
      <c r="E347" s="18"/>
      <c r="F347" s="18"/>
    </row>
    <row r="348" spans="1:6" x14ac:dyDescent="0.2">
      <c r="A348" s="60"/>
      <c r="B348" s="17"/>
      <c r="C348" s="18"/>
      <c r="D348" s="18"/>
      <c r="E348" s="18"/>
      <c r="F348" s="18"/>
    </row>
    <row r="349" spans="1:6" x14ac:dyDescent="0.2">
      <c r="A349" s="60"/>
      <c r="B349" s="17"/>
      <c r="C349" s="18"/>
      <c r="D349" s="18"/>
      <c r="E349" s="18"/>
      <c r="F349" s="18"/>
    </row>
    <row r="350" spans="1:6" x14ac:dyDescent="0.2">
      <c r="A350" s="60"/>
      <c r="B350" s="17"/>
      <c r="C350" s="18"/>
      <c r="D350" s="18"/>
      <c r="E350" s="18"/>
      <c r="F350" s="18"/>
    </row>
    <row r="351" spans="1:6" x14ac:dyDescent="0.2">
      <c r="A351" s="60"/>
      <c r="B351" s="17"/>
      <c r="C351" s="18"/>
      <c r="D351" s="18"/>
      <c r="E351" s="18"/>
      <c r="F351" s="18"/>
    </row>
    <row r="352" spans="1:6" x14ac:dyDescent="0.2">
      <c r="A352" s="60"/>
      <c r="B352" s="17"/>
      <c r="C352" s="18"/>
      <c r="D352" s="18"/>
      <c r="E352" s="18"/>
      <c r="F352" s="18"/>
    </row>
    <row r="353" spans="1:6" x14ac:dyDescent="0.2">
      <c r="A353" s="60"/>
      <c r="B353" s="17"/>
      <c r="C353" s="18"/>
      <c r="D353" s="18"/>
      <c r="E353" s="18"/>
      <c r="F353" s="18"/>
    </row>
    <row r="354" spans="1:6" x14ac:dyDescent="0.2">
      <c r="A354" s="60"/>
      <c r="B354" s="17"/>
      <c r="C354" s="18"/>
      <c r="D354" s="18"/>
      <c r="E354" s="18"/>
      <c r="F354" s="18"/>
    </row>
    <row r="355" spans="1:6" x14ac:dyDescent="0.2">
      <c r="A355" s="60"/>
      <c r="B355" s="17"/>
      <c r="C355" s="18"/>
      <c r="D355" s="18"/>
      <c r="E355" s="18"/>
      <c r="F355" s="18"/>
    </row>
    <row r="356" spans="1:6" x14ac:dyDescent="0.2">
      <c r="A356" s="60"/>
      <c r="B356" s="17"/>
      <c r="C356" s="18"/>
      <c r="D356" s="18"/>
      <c r="E356" s="18"/>
      <c r="F356" s="18"/>
    </row>
    <row r="357" spans="1:6" x14ac:dyDescent="0.2">
      <c r="A357" s="60"/>
      <c r="B357" s="17"/>
      <c r="C357" s="18"/>
      <c r="D357" s="18"/>
      <c r="E357" s="18"/>
      <c r="F357" s="18"/>
    </row>
    <row r="358" spans="1:6" x14ac:dyDescent="0.2">
      <c r="A358" s="60"/>
      <c r="B358" s="17"/>
      <c r="C358" s="18"/>
      <c r="D358" s="18"/>
      <c r="E358" s="18"/>
      <c r="F358" s="18"/>
    </row>
    <row r="359" spans="1:6" x14ac:dyDescent="0.2">
      <c r="A359" s="60"/>
      <c r="B359" s="17"/>
      <c r="C359" s="18"/>
      <c r="D359" s="18"/>
      <c r="E359" s="18"/>
      <c r="F359" s="18"/>
    </row>
    <row r="360" spans="1:6" x14ac:dyDescent="0.2">
      <c r="A360" s="60"/>
      <c r="B360" s="17"/>
      <c r="C360" s="18"/>
      <c r="D360" s="18"/>
      <c r="E360" s="18"/>
      <c r="F360" s="18"/>
    </row>
    <row r="361" spans="1:6" x14ac:dyDescent="0.2">
      <c r="A361" s="60"/>
      <c r="B361" s="17"/>
      <c r="C361" s="18"/>
      <c r="D361" s="18"/>
      <c r="E361" s="18"/>
      <c r="F361" s="18"/>
    </row>
    <row r="362" spans="1:6" x14ac:dyDescent="0.2">
      <c r="A362" s="60"/>
      <c r="B362" s="17"/>
      <c r="C362" s="18"/>
      <c r="D362" s="18"/>
      <c r="E362" s="18"/>
      <c r="F362" s="18"/>
    </row>
    <row r="363" spans="1:6" x14ac:dyDescent="0.2">
      <c r="A363" s="60"/>
      <c r="B363" s="17"/>
      <c r="C363" s="18"/>
      <c r="D363" s="18"/>
      <c r="E363" s="18"/>
      <c r="F363" s="18"/>
    </row>
  </sheetData>
  <sheetProtection algorithmName="SHA-512" hashValue="PbaLCIVNQiDU6juXdnn3tVAcNfeJOObY+vctDRrnAjOJyoPn8qves3tg/lF4Nofvqy5YTLsFZJLMJlO4Zsq/CQ==" saltValue="o4HX+etYVjJGz8u/G/Ql9g==" spinCount="100000" sheet="1" selectLockedCells="1"/>
  <customSheetViews>
    <customSheetView guid="{8C16BFE2-F3D8-422B-8AC6-2E1888F815D6}" showRuler="0" topLeftCell="A10">
      <pane xSplit="6" topLeftCell="G1" activePane="topRight" state="frozenSplit"/>
      <selection pane="topRight" activeCell="A14" sqref="A14:F14"/>
      <pageMargins left="0.7" right="0.7" top="0.75" bottom="0.75" header="0.3" footer="0.3"/>
      <headerFooter alignWithMargins="0"/>
    </customSheetView>
  </customSheetViews>
  <mergeCells count="8">
    <mergeCell ref="J1:L1"/>
    <mergeCell ref="C36:D36"/>
    <mergeCell ref="F36:G36"/>
    <mergeCell ref="A3:B3"/>
    <mergeCell ref="A24:B24"/>
    <mergeCell ref="A14:B14"/>
    <mergeCell ref="A20:B20"/>
    <mergeCell ref="A1:B2"/>
  </mergeCells>
  <phoneticPr fontId="0" type="noConversion"/>
  <dataValidations count="2">
    <dataValidation type="whole" allowBlank="1" showInputMessage="1" showErrorMessage="1" sqref="I21:I23 M18:M19 M21:M23 M25:M28 M4:M13 I4:I13 I25:I28 M15:M16 I15:I16 I18:I19">
      <formula1>0</formula1>
      <formula2>3</formula2>
    </dataValidation>
    <dataValidation type="decimal" allowBlank="1" showInputMessage="1" showErrorMessage="1" errorTitle="Invalid Value" error="The only valid values are 0-3. Please enter a valid value." sqref="J18:L19 N21:AB23 J21:L23 J25:L28 J4:L13 N4:AB13 N25:AB28 J15:L16 N15:AB16 N18:AB19">
      <formula1>0</formula1>
      <formula2>3</formula2>
    </dataValidation>
  </dataValidations>
  <pageMargins left="0.3" right="0.3" top="1" bottom="1" header="0" footer="0.5"/>
  <pageSetup orientation="landscape" r:id="rId1"/>
  <headerFooter differentFirst="1">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65"/>
  <sheetViews>
    <sheetView zoomScaleNormal="100" zoomScaleSheetLayoutView="100" workbookViewId="0">
      <selection activeCell="J4" sqref="J4"/>
    </sheetView>
  </sheetViews>
  <sheetFormatPr baseColWidth="10" defaultColWidth="8.85546875" defaultRowHeight="12.75" x14ac:dyDescent="0.2"/>
  <cols>
    <col min="1" max="1" width="5.42578125" style="56" customWidth="1"/>
    <col min="2" max="2" width="72.42578125" style="13" customWidth="1"/>
    <col min="3" max="7" width="14.28515625" style="14" customWidth="1"/>
    <col min="8" max="8" width="14.28515625" style="1" customWidth="1"/>
    <col min="9" max="9" width="8.85546875" style="1"/>
    <col min="10" max="28" width="8.85546875" style="20"/>
  </cols>
  <sheetData>
    <row r="1" spans="1:16384" ht="15.95" customHeight="1" x14ac:dyDescent="0.2">
      <c r="A1" s="952" t="s">
        <v>692</v>
      </c>
      <c r="B1" s="953"/>
      <c r="C1" s="371"/>
      <c r="D1" s="371"/>
      <c r="E1" s="371"/>
      <c r="F1" s="371"/>
      <c r="G1" s="325" t="s">
        <v>227</v>
      </c>
      <c r="H1" s="325" t="s">
        <v>228</v>
      </c>
      <c r="J1" s="956" t="s">
        <v>231</v>
      </c>
      <c r="K1" s="957"/>
      <c r="L1" s="958"/>
      <c r="N1" s="160" t="s">
        <v>232</v>
      </c>
      <c r="O1" s="69"/>
      <c r="P1" s="69"/>
      <c r="Q1" s="69"/>
      <c r="R1" s="69"/>
      <c r="S1" s="69"/>
      <c r="T1" s="69"/>
      <c r="U1" s="69"/>
      <c r="V1" s="69"/>
      <c r="W1" s="69"/>
      <c r="X1" s="69"/>
      <c r="Y1" s="69"/>
      <c r="Z1" s="69"/>
      <c r="AA1" s="69"/>
      <c r="AB1" s="78"/>
    </row>
    <row r="2" spans="1:16384" ht="30" customHeight="1" thickBot="1" x14ac:dyDescent="0.25">
      <c r="A2" s="954"/>
      <c r="B2" s="955"/>
      <c r="C2" s="372" t="s">
        <v>764</v>
      </c>
      <c r="D2" s="372" t="s">
        <v>765</v>
      </c>
      <c r="E2" s="372" t="s">
        <v>766</v>
      </c>
      <c r="F2" s="372"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16384" s="2" customFormat="1" ht="19.5" customHeight="1" thickBot="1" x14ac:dyDescent="0.25">
      <c r="A3" s="945" t="s">
        <v>504</v>
      </c>
      <c r="B3" s="946"/>
      <c r="C3" s="138"/>
      <c r="D3" s="138"/>
      <c r="E3" s="138"/>
      <c r="F3" s="157"/>
      <c r="G3" s="123"/>
      <c r="H3" s="124"/>
      <c r="I3" s="1"/>
      <c r="J3" s="123"/>
      <c r="K3" s="169"/>
      <c r="L3" s="124"/>
      <c r="M3" s="20"/>
      <c r="N3" s="123"/>
      <c r="O3" s="169"/>
      <c r="P3" s="169"/>
      <c r="Q3" s="169"/>
      <c r="R3" s="169"/>
      <c r="S3" s="169"/>
      <c r="T3" s="169"/>
      <c r="U3" s="169"/>
      <c r="V3" s="169"/>
      <c r="W3" s="169"/>
      <c r="X3" s="169"/>
      <c r="Y3" s="169"/>
      <c r="Z3" s="169"/>
      <c r="AA3" s="169"/>
      <c r="AB3" s="124"/>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ht="116.45" customHeight="1" x14ac:dyDescent="0.2">
      <c r="A4" s="343" t="s">
        <v>561</v>
      </c>
      <c r="B4" s="339" t="s">
        <v>1441</v>
      </c>
      <c r="C4" s="340" t="s">
        <v>1437</v>
      </c>
      <c r="D4" s="340" t="s">
        <v>1493</v>
      </c>
      <c r="E4" s="340" t="s">
        <v>1451</v>
      </c>
      <c r="F4" s="341" t="s">
        <v>1492</v>
      </c>
      <c r="G4" s="443" t="str">
        <f>IF((COUNT(J4:L4)&gt;0),AVERAGE(J4:L4),"")</f>
        <v/>
      </c>
      <c r="H4" s="444" t="str">
        <f>IF((COUNT(N4:AB4)&gt;0),AVERAGE(N4:AB4),"")</f>
        <v/>
      </c>
      <c r="I4" s="193"/>
      <c r="J4" s="477"/>
      <c r="K4" s="904"/>
      <c r="L4" s="905"/>
      <c r="M4" s="906"/>
      <c r="N4" s="477"/>
      <c r="O4" s="904"/>
      <c r="P4" s="904"/>
      <c r="Q4" s="904"/>
      <c r="R4" s="904"/>
      <c r="S4" s="904"/>
      <c r="T4" s="904"/>
      <c r="U4" s="904"/>
      <c r="V4" s="904"/>
      <c r="W4" s="904"/>
      <c r="X4" s="904"/>
      <c r="Y4" s="904"/>
      <c r="Z4" s="904"/>
      <c r="AA4" s="904"/>
      <c r="AB4" s="905"/>
    </row>
    <row r="5" spans="1:16384" ht="52.9" customHeight="1" x14ac:dyDescent="0.2">
      <c r="A5" s="337" t="s">
        <v>381</v>
      </c>
      <c r="B5" s="509" t="s">
        <v>1400</v>
      </c>
      <c r="C5" s="507" t="s">
        <v>948</v>
      </c>
      <c r="D5" s="507" t="s">
        <v>949</v>
      </c>
      <c r="E5" s="507" t="s">
        <v>950</v>
      </c>
      <c r="F5" s="279" t="s">
        <v>1533</v>
      </c>
      <c r="G5" s="290" t="str">
        <f t="shared" ref="G5:G10" si="0">IF((COUNT(J5:L5)&gt;0),AVERAGE(J5:L5),"")</f>
        <v/>
      </c>
      <c r="H5" s="495" t="str">
        <f t="shared" ref="H5:H10" si="1">IF((COUNT(N5:AB5)&gt;0),AVERAGE(N5:AB5),"")</f>
        <v/>
      </c>
      <c r="J5" s="485"/>
      <c r="K5" s="486"/>
      <c r="L5" s="487"/>
      <c r="M5" s="907"/>
      <c r="N5" s="489"/>
      <c r="O5" s="407"/>
      <c r="P5" s="407"/>
      <c r="Q5" s="407"/>
      <c r="R5" s="407"/>
      <c r="S5" s="407"/>
      <c r="T5" s="407"/>
      <c r="U5" s="407"/>
      <c r="V5" s="407"/>
      <c r="W5" s="407"/>
      <c r="X5" s="407"/>
      <c r="Y5" s="407"/>
      <c r="Z5" s="407"/>
      <c r="AA5" s="407"/>
      <c r="AB5" s="484"/>
      <c r="AC5" s="510"/>
    </row>
    <row r="6" spans="1:16384" ht="71.45" customHeight="1" x14ac:dyDescent="0.2">
      <c r="A6" s="508" t="s">
        <v>562</v>
      </c>
      <c r="B6" s="369" t="s">
        <v>951</v>
      </c>
      <c r="C6" s="354" t="s">
        <v>1452</v>
      </c>
      <c r="D6" s="354" t="s">
        <v>1453</v>
      </c>
      <c r="E6" s="354" t="s">
        <v>421</v>
      </c>
      <c r="F6" s="355" t="s">
        <v>374</v>
      </c>
      <c r="G6" s="445" t="str">
        <f t="shared" si="0"/>
        <v/>
      </c>
      <c r="H6" s="445" t="str">
        <f t="shared" si="1"/>
        <v/>
      </c>
      <c r="I6" s="193"/>
      <c r="J6" s="908"/>
      <c r="K6" s="909"/>
      <c r="L6" s="910"/>
      <c r="M6" s="906"/>
      <c r="N6" s="911"/>
      <c r="O6" s="912"/>
      <c r="P6" s="912"/>
      <c r="Q6" s="912"/>
      <c r="R6" s="912"/>
      <c r="S6" s="912"/>
      <c r="T6" s="912"/>
      <c r="U6" s="912"/>
      <c r="V6" s="912"/>
      <c r="W6" s="912"/>
      <c r="X6" s="912"/>
      <c r="Y6" s="912"/>
      <c r="Z6" s="912"/>
      <c r="AA6" s="912"/>
      <c r="AB6" s="913"/>
    </row>
    <row r="7" spans="1:16384" s="9" customFormat="1" ht="118.9" customHeight="1" x14ac:dyDescent="0.2">
      <c r="A7" s="337" t="s">
        <v>382</v>
      </c>
      <c r="B7" s="509" t="s">
        <v>1401</v>
      </c>
      <c r="C7" s="507" t="s">
        <v>1442</v>
      </c>
      <c r="D7" s="507" t="s">
        <v>1443</v>
      </c>
      <c r="E7" s="507" t="s">
        <v>1444</v>
      </c>
      <c r="F7" s="279" t="s">
        <v>947</v>
      </c>
      <c r="G7" s="290" t="str">
        <f t="shared" si="0"/>
        <v/>
      </c>
      <c r="H7" s="290" t="str">
        <f t="shared" si="1"/>
        <v/>
      </c>
      <c r="I7" s="1"/>
      <c r="J7" s="485"/>
      <c r="K7" s="486"/>
      <c r="L7" s="487"/>
      <c r="M7" s="914"/>
      <c r="N7" s="296"/>
      <c r="O7" s="407"/>
      <c r="P7" s="407"/>
      <c r="Q7" s="407"/>
      <c r="R7" s="407"/>
      <c r="S7" s="407"/>
      <c r="T7" s="407"/>
      <c r="U7" s="407"/>
      <c r="V7" s="407"/>
      <c r="W7" s="407"/>
      <c r="X7" s="407"/>
      <c r="Y7" s="407"/>
      <c r="Z7" s="407"/>
      <c r="AA7" s="407"/>
      <c r="AB7" s="29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s="9" customFormat="1" ht="159" customHeight="1" x14ac:dyDescent="0.2">
      <c r="A8" s="508" t="s">
        <v>563</v>
      </c>
      <c r="B8" s="369" t="s">
        <v>1458</v>
      </c>
      <c r="C8" s="499" t="s">
        <v>1457</v>
      </c>
      <c r="D8" s="499" t="s">
        <v>1456</v>
      </c>
      <c r="E8" s="546" t="s">
        <v>1455</v>
      </c>
      <c r="F8" s="547" t="s">
        <v>1454</v>
      </c>
      <c r="G8" s="467" t="str">
        <f t="shared" si="0"/>
        <v/>
      </c>
      <c r="H8" s="462" t="str">
        <f t="shared" si="1"/>
        <v/>
      </c>
      <c r="I8" s="193"/>
      <c r="J8" s="908"/>
      <c r="K8" s="909"/>
      <c r="L8" s="915"/>
      <c r="M8" s="916"/>
      <c r="N8" s="911"/>
      <c r="O8" s="912"/>
      <c r="P8" s="912"/>
      <c r="Q8" s="912"/>
      <c r="R8" s="912"/>
      <c r="S8" s="912"/>
      <c r="T8" s="912"/>
      <c r="U8" s="912"/>
      <c r="V8" s="912"/>
      <c r="W8" s="912"/>
      <c r="X8" s="912"/>
      <c r="Y8" s="912"/>
      <c r="Z8" s="912"/>
      <c r="AA8" s="912"/>
      <c r="AB8" s="913"/>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ht="115.9" customHeight="1" x14ac:dyDescent="0.2">
      <c r="A9" s="337" t="s">
        <v>564</v>
      </c>
      <c r="B9" s="509" t="s">
        <v>1402</v>
      </c>
      <c r="C9" s="507" t="s">
        <v>1403</v>
      </c>
      <c r="D9" s="507" t="s">
        <v>1404</v>
      </c>
      <c r="E9" s="507" t="s">
        <v>1405</v>
      </c>
      <c r="F9" s="279" t="s">
        <v>409</v>
      </c>
      <c r="G9" s="290" t="str">
        <f t="shared" si="0"/>
        <v/>
      </c>
      <c r="H9" s="495" t="str">
        <f t="shared" si="1"/>
        <v/>
      </c>
      <c r="J9" s="485"/>
      <c r="K9" s="486"/>
      <c r="L9" s="487"/>
      <c r="M9" s="914"/>
      <c r="N9" s="296"/>
      <c r="O9" s="407"/>
      <c r="P9" s="407"/>
      <c r="Q9" s="407"/>
      <c r="R9" s="407"/>
      <c r="S9" s="407"/>
      <c r="T9" s="407"/>
      <c r="U9" s="407"/>
      <c r="V9" s="407"/>
      <c r="W9" s="407"/>
      <c r="X9" s="407"/>
      <c r="Y9" s="407"/>
      <c r="Z9" s="407"/>
      <c r="AA9" s="407"/>
      <c r="AB9" s="297"/>
    </row>
    <row r="10" spans="1:16384" ht="111" customHeight="1" thickBot="1" x14ac:dyDescent="0.25">
      <c r="A10" s="508" t="s">
        <v>565</v>
      </c>
      <c r="B10" s="369" t="s">
        <v>1406</v>
      </c>
      <c r="C10" s="354" t="s">
        <v>1408</v>
      </c>
      <c r="D10" s="354" t="s">
        <v>1459</v>
      </c>
      <c r="E10" s="354" t="s">
        <v>1460</v>
      </c>
      <c r="F10" s="355" t="s">
        <v>1407</v>
      </c>
      <c r="G10" s="467" t="str">
        <f t="shared" si="0"/>
        <v/>
      </c>
      <c r="H10" s="445" t="str">
        <f t="shared" si="1"/>
        <v/>
      </c>
      <c r="I10" s="193"/>
      <c r="J10" s="908"/>
      <c r="K10" s="909"/>
      <c r="L10" s="910"/>
      <c r="M10" s="906"/>
      <c r="N10" s="911"/>
      <c r="O10" s="912"/>
      <c r="P10" s="912"/>
      <c r="Q10" s="912"/>
      <c r="R10" s="912"/>
      <c r="S10" s="912"/>
      <c r="T10" s="912"/>
      <c r="U10" s="912"/>
      <c r="V10" s="912"/>
      <c r="W10" s="912"/>
      <c r="X10" s="912"/>
      <c r="Y10" s="912"/>
      <c r="Z10" s="912"/>
      <c r="AA10" s="912"/>
      <c r="AB10" s="913"/>
    </row>
    <row r="11" spans="1:16384" s="2" customFormat="1" ht="19.5" customHeight="1" thickBot="1" x14ac:dyDescent="0.25">
      <c r="A11" s="945" t="s">
        <v>476</v>
      </c>
      <c r="B11" s="946"/>
      <c r="C11" s="138"/>
      <c r="D11" s="138"/>
      <c r="E11" s="138"/>
      <c r="F11" s="157"/>
      <c r="G11" s="123"/>
      <c r="H11" s="124"/>
      <c r="I11" s="1"/>
      <c r="J11" s="897"/>
      <c r="K11" s="898"/>
      <c r="L11" s="899"/>
      <c r="M11" s="914"/>
      <c r="N11" s="897"/>
      <c r="O11" s="898"/>
      <c r="P11" s="898"/>
      <c r="Q11" s="898"/>
      <c r="R11" s="898"/>
      <c r="S11" s="898"/>
      <c r="T11" s="898"/>
      <c r="U11" s="898"/>
      <c r="V11" s="898"/>
      <c r="W11" s="898"/>
      <c r="X11" s="898"/>
      <c r="Y11" s="898"/>
      <c r="Z11" s="898"/>
      <c r="AA11" s="898"/>
      <c r="AB11" s="899"/>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86.45" customHeight="1" x14ac:dyDescent="0.2">
      <c r="A12" s="337" t="s">
        <v>566</v>
      </c>
      <c r="B12" s="509" t="s">
        <v>1468</v>
      </c>
      <c r="C12" s="507" t="s">
        <v>1472</v>
      </c>
      <c r="D12" s="507" t="s">
        <v>1471</v>
      </c>
      <c r="E12" s="507" t="s">
        <v>1469</v>
      </c>
      <c r="F12" s="279" t="s">
        <v>1470</v>
      </c>
      <c r="G12" s="290" t="str">
        <f t="shared" ref="G12:G16" si="2">IF((COUNT(J12:L12)&gt;0),AVERAGE(J12:L12),"")</f>
        <v/>
      </c>
      <c r="H12" s="287" t="str">
        <f t="shared" ref="H12:H16" si="3">IF((COUNT(N12:AB12)&gt;0),AVERAGE(N12:AB12),"")</f>
        <v/>
      </c>
      <c r="I12" s="490"/>
      <c r="J12" s="489"/>
      <c r="K12" s="407"/>
      <c r="L12" s="484"/>
      <c r="M12" s="907"/>
      <c r="N12" s="485"/>
      <c r="O12" s="486"/>
      <c r="P12" s="486"/>
      <c r="Q12" s="486"/>
      <c r="R12" s="486"/>
      <c r="S12" s="486"/>
      <c r="T12" s="486"/>
      <c r="U12" s="486"/>
      <c r="V12" s="486"/>
      <c r="W12" s="486"/>
      <c r="X12" s="486"/>
      <c r="Y12" s="486"/>
      <c r="Z12" s="486"/>
      <c r="AA12" s="486"/>
      <c r="AB12" s="487"/>
    </row>
    <row r="13" spans="1:16384" ht="108.6" customHeight="1" thickBot="1" x14ac:dyDescent="0.25">
      <c r="A13" s="508" t="s">
        <v>567</v>
      </c>
      <c r="B13" s="369" t="s">
        <v>1473</v>
      </c>
      <c r="C13" s="354" t="s">
        <v>1474</v>
      </c>
      <c r="D13" s="354" t="s">
        <v>1475</v>
      </c>
      <c r="E13" s="354" t="s">
        <v>1476</v>
      </c>
      <c r="F13" s="355" t="s">
        <v>1477</v>
      </c>
      <c r="G13" s="467" t="str">
        <f t="shared" si="2"/>
        <v/>
      </c>
      <c r="H13" s="462" t="str">
        <f t="shared" si="3"/>
        <v/>
      </c>
      <c r="I13" s="193"/>
      <c r="J13" s="911"/>
      <c r="K13" s="912"/>
      <c r="L13" s="913"/>
      <c r="M13" s="906"/>
      <c r="N13" s="908"/>
      <c r="O13" s="909"/>
      <c r="P13" s="909"/>
      <c r="Q13" s="909"/>
      <c r="R13" s="909"/>
      <c r="S13" s="909"/>
      <c r="T13" s="909"/>
      <c r="U13" s="909"/>
      <c r="V13" s="909"/>
      <c r="W13" s="909"/>
      <c r="X13" s="909"/>
      <c r="Y13" s="909"/>
      <c r="Z13" s="909"/>
      <c r="AA13" s="909"/>
      <c r="AB13" s="915"/>
      <c r="AC13" s="510"/>
    </row>
    <row r="14" spans="1:16384" ht="124.15" customHeight="1" x14ac:dyDescent="0.2">
      <c r="A14" s="337" t="s">
        <v>383</v>
      </c>
      <c r="B14" s="281" t="s">
        <v>1409</v>
      </c>
      <c r="C14" s="278" t="s">
        <v>1410</v>
      </c>
      <c r="D14" s="278" t="s">
        <v>1411</v>
      </c>
      <c r="E14" s="278" t="s">
        <v>1461</v>
      </c>
      <c r="F14" s="279" t="s">
        <v>1412</v>
      </c>
      <c r="G14" s="317" t="str">
        <f t="shared" si="2"/>
        <v/>
      </c>
      <c r="H14" s="317" t="str">
        <f t="shared" si="3"/>
        <v/>
      </c>
      <c r="J14" s="296"/>
      <c r="K14" s="486"/>
      <c r="L14" s="487"/>
      <c r="M14" s="914"/>
      <c r="N14" s="511"/>
      <c r="O14" s="492"/>
      <c r="P14" s="486"/>
      <c r="Q14" s="492"/>
      <c r="R14" s="486"/>
      <c r="S14" s="486"/>
      <c r="T14" s="492"/>
      <c r="U14" s="492"/>
      <c r="V14" s="492"/>
      <c r="W14" s="486"/>
      <c r="X14" s="486"/>
      <c r="Y14" s="492"/>
      <c r="Z14" s="492"/>
      <c r="AA14" s="492"/>
      <c r="AB14" s="487"/>
    </row>
    <row r="15" spans="1:16384" ht="96.6" customHeight="1" x14ac:dyDescent="0.2">
      <c r="A15" s="508" t="s">
        <v>568</v>
      </c>
      <c r="B15" s="369" t="s">
        <v>506</v>
      </c>
      <c r="C15" s="499" t="s">
        <v>1450</v>
      </c>
      <c r="D15" s="499" t="s">
        <v>1413</v>
      </c>
      <c r="E15" s="354" t="s">
        <v>1414</v>
      </c>
      <c r="F15" s="347" t="s">
        <v>653</v>
      </c>
      <c r="G15" s="467" t="str">
        <f t="shared" si="2"/>
        <v/>
      </c>
      <c r="H15" s="462" t="str">
        <f t="shared" si="3"/>
        <v/>
      </c>
      <c r="I15" s="193"/>
      <c r="J15" s="447"/>
      <c r="K15" s="909"/>
      <c r="L15" s="910"/>
      <c r="M15" s="906"/>
      <c r="N15" s="911"/>
      <c r="O15" s="912"/>
      <c r="P15" s="909"/>
      <c r="Q15" s="912"/>
      <c r="R15" s="909"/>
      <c r="S15" s="909"/>
      <c r="T15" s="912"/>
      <c r="U15" s="912"/>
      <c r="V15" s="912"/>
      <c r="W15" s="909"/>
      <c r="X15" s="909"/>
      <c r="Y15" s="912"/>
      <c r="Z15" s="912"/>
      <c r="AA15" s="912"/>
      <c r="AB15" s="910"/>
    </row>
    <row r="16" spans="1:16384" ht="114" customHeight="1" thickBot="1" x14ac:dyDescent="0.25">
      <c r="A16" s="337" t="s">
        <v>384</v>
      </c>
      <c r="B16" s="281" t="s">
        <v>1462</v>
      </c>
      <c r="C16" s="278" t="s">
        <v>1439</v>
      </c>
      <c r="D16" s="278" t="s">
        <v>1445</v>
      </c>
      <c r="E16" s="278" t="s">
        <v>1415</v>
      </c>
      <c r="F16" s="279" t="s">
        <v>1440</v>
      </c>
      <c r="G16" s="290" t="str">
        <f t="shared" si="2"/>
        <v/>
      </c>
      <c r="H16" s="287" t="str">
        <f t="shared" si="3"/>
        <v/>
      </c>
      <c r="J16" s="296"/>
      <c r="K16" s="295"/>
      <c r="L16" s="297"/>
      <c r="M16" s="914"/>
      <c r="N16" s="296"/>
      <c r="O16" s="295"/>
      <c r="P16" s="295"/>
      <c r="Q16" s="295"/>
      <c r="R16" s="295"/>
      <c r="S16" s="295"/>
      <c r="T16" s="295"/>
      <c r="U16" s="295"/>
      <c r="V16" s="295"/>
      <c r="W16" s="295"/>
      <c r="X16" s="295"/>
      <c r="Y16" s="295"/>
      <c r="Z16" s="295"/>
      <c r="AA16" s="295"/>
      <c r="AB16" s="297"/>
    </row>
    <row r="17" spans="1:247" s="2" customFormat="1" ht="19.5" customHeight="1" thickBot="1" x14ac:dyDescent="0.25">
      <c r="A17" s="945" t="s">
        <v>751</v>
      </c>
      <c r="B17" s="946"/>
      <c r="C17" s="138"/>
      <c r="D17" s="138"/>
      <c r="E17" s="138"/>
      <c r="F17" s="157"/>
      <c r="G17" s="123"/>
      <c r="H17" s="124"/>
      <c r="I17" s="1"/>
      <c r="J17" s="897"/>
      <c r="K17" s="898"/>
      <c r="L17" s="899"/>
      <c r="M17" s="914"/>
      <c r="N17" s="897"/>
      <c r="O17" s="898"/>
      <c r="P17" s="898"/>
      <c r="Q17" s="898"/>
      <c r="R17" s="898"/>
      <c r="S17" s="898"/>
      <c r="T17" s="898"/>
      <c r="U17" s="898"/>
      <c r="V17" s="898"/>
      <c r="W17" s="898"/>
      <c r="X17" s="898"/>
      <c r="Y17" s="898"/>
      <c r="Z17" s="898"/>
      <c r="AA17" s="898"/>
      <c r="AB17" s="899"/>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68" customFormat="1" ht="49.15" customHeight="1" x14ac:dyDescent="0.2">
      <c r="A18" s="343" t="s">
        <v>385</v>
      </c>
      <c r="B18" s="339" t="s">
        <v>1463</v>
      </c>
      <c r="C18" s="340" t="s">
        <v>1464</v>
      </c>
      <c r="D18" s="340" t="s">
        <v>1465</v>
      </c>
      <c r="E18" s="340" t="s">
        <v>1466</v>
      </c>
      <c r="F18" s="341" t="s">
        <v>1467</v>
      </c>
      <c r="G18" s="443" t="str">
        <f t="shared" ref="G18:G25" si="4">IF((COUNT(J18:L18)&gt;0),AVERAGE(J18:L18),"")</f>
        <v/>
      </c>
      <c r="H18" s="444" t="str">
        <f t="shared" ref="H18:H25" si="5">IF((COUNT(N18:AB18)&gt;0),AVERAGE(N18:AB18),"")</f>
        <v/>
      </c>
      <c r="I18" s="193"/>
      <c r="J18" s="447"/>
      <c r="K18" s="904"/>
      <c r="L18" s="905"/>
      <c r="M18" s="906"/>
      <c r="N18" s="477"/>
      <c r="O18" s="904"/>
      <c r="P18" s="904"/>
      <c r="Q18" s="904"/>
      <c r="R18" s="904"/>
      <c r="S18" s="904"/>
      <c r="T18" s="904"/>
      <c r="U18" s="904"/>
      <c r="V18" s="904"/>
      <c r="W18" s="904"/>
      <c r="X18" s="904"/>
      <c r="Y18" s="904"/>
      <c r="Z18" s="904"/>
      <c r="AA18" s="904"/>
      <c r="AB18" s="905"/>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9" customFormat="1" ht="62.45" customHeight="1" x14ac:dyDescent="0.2">
      <c r="A19" s="337" t="s">
        <v>386</v>
      </c>
      <c r="B19" s="509" t="s">
        <v>1438</v>
      </c>
      <c r="C19" s="507" t="s">
        <v>1478</v>
      </c>
      <c r="D19" s="507" t="s">
        <v>1479</v>
      </c>
      <c r="E19" s="507" t="s">
        <v>1480</v>
      </c>
      <c r="F19" s="279" t="s">
        <v>1511</v>
      </c>
      <c r="G19" s="287" t="str">
        <f t="shared" si="4"/>
        <v/>
      </c>
      <c r="H19" s="290" t="str">
        <f t="shared" si="5"/>
        <v/>
      </c>
      <c r="I19" s="1"/>
      <c r="J19" s="296"/>
      <c r="K19" s="486"/>
      <c r="L19" s="487"/>
      <c r="M19" s="914"/>
      <c r="N19" s="485"/>
      <c r="O19" s="407"/>
      <c r="P19" s="407"/>
      <c r="Q19" s="407"/>
      <c r="R19" s="407"/>
      <c r="S19" s="407"/>
      <c r="T19" s="407"/>
      <c r="U19" s="407"/>
      <c r="V19" s="407"/>
      <c r="W19" s="407"/>
      <c r="X19" s="407"/>
      <c r="Y19" s="407"/>
      <c r="Z19" s="407"/>
      <c r="AA19" s="407"/>
      <c r="AB19" s="297"/>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68" customFormat="1" ht="94.9" customHeight="1" x14ac:dyDescent="0.2">
      <c r="A20" s="503" t="s">
        <v>387</v>
      </c>
      <c r="B20" s="369" t="s">
        <v>1416</v>
      </c>
      <c r="C20" s="354" t="s">
        <v>1417</v>
      </c>
      <c r="D20" s="354" t="s">
        <v>1418</v>
      </c>
      <c r="E20" s="354" t="s">
        <v>1446</v>
      </c>
      <c r="F20" s="355" t="s">
        <v>1419</v>
      </c>
      <c r="G20" s="467" t="str">
        <f t="shared" si="4"/>
        <v/>
      </c>
      <c r="H20" s="462" t="str">
        <f t="shared" si="5"/>
        <v/>
      </c>
      <c r="I20" s="193"/>
      <c r="J20" s="447"/>
      <c r="K20" s="909"/>
      <c r="L20" s="910"/>
      <c r="M20" s="906"/>
      <c r="N20" s="908"/>
      <c r="O20" s="912"/>
      <c r="P20" s="912"/>
      <c r="Q20" s="912"/>
      <c r="R20" s="912"/>
      <c r="S20" s="912"/>
      <c r="T20" s="912"/>
      <c r="U20" s="912"/>
      <c r="V20" s="912"/>
      <c r="W20" s="912"/>
      <c r="X20" s="912"/>
      <c r="Y20" s="912"/>
      <c r="Z20" s="912"/>
      <c r="AA20" s="912"/>
      <c r="AB20" s="91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68" customFormat="1" ht="68.45" customHeight="1" x14ac:dyDescent="0.2">
      <c r="A21" s="337" t="s">
        <v>388</v>
      </c>
      <c r="B21" s="509" t="s">
        <v>1420</v>
      </c>
      <c r="C21" s="507" t="s">
        <v>1423</v>
      </c>
      <c r="D21" s="507" t="s">
        <v>1424</v>
      </c>
      <c r="E21" s="507" t="s">
        <v>1425</v>
      </c>
      <c r="F21" s="279" t="s">
        <v>1497</v>
      </c>
      <c r="G21" s="290" t="str">
        <f t="shared" si="4"/>
        <v/>
      </c>
      <c r="H21" s="290" t="str">
        <f t="shared" si="5"/>
        <v/>
      </c>
      <c r="I21" s="1"/>
      <c r="J21" s="296"/>
      <c r="K21" s="486"/>
      <c r="L21" s="487"/>
      <c r="M21" s="914"/>
      <c r="N21" s="485"/>
      <c r="O21" s="407"/>
      <c r="P21" s="407"/>
      <c r="Q21" s="407"/>
      <c r="R21" s="407"/>
      <c r="S21" s="407"/>
      <c r="T21" s="407"/>
      <c r="U21" s="407"/>
      <c r="V21" s="407"/>
      <c r="W21" s="407"/>
      <c r="X21" s="407"/>
      <c r="Y21" s="407"/>
      <c r="Z21" s="407"/>
      <c r="AA21" s="407"/>
      <c r="AB21" s="297"/>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68" customFormat="1" ht="80.45" customHeight="1" x14ac:dyDescent="0.2">
      <c r="A22" s="503" t="s">
        <v>389</v>
      </c>
      <c r="B22" s="369" t="s">
        <v>1421</v>
      </c>
      <c r="C22" s="354" t="s">
        <v>1422</v>
      </c>
      <c r="D22" s="354" t="s">
        <v>426</v>
      </c>
      <c r="E22" s="354" t="s">
        <v>1447</v>
      </c>
      <c r="F22" s="355" t="s">
        <v>427</v>
      </c>
      <c r="G22" s="467" t="str">
        <f t="shared" si="4"/>
        <v/>
      </c>
      <c r="H22" s="462" t="str">
        <f t="shared" si="5"/>
        <v/>
      </c>
      <c r="I22" s="193"/>
      <c r="J22" s="447"/>
      <c r="K22" s="909"/>
      <c r="L22" s="910"/>
      <c r="M22" s="906"/>
      <c r="N22" s="908"/>
      <c r="O22" s="912"/>
      <c r="P22" s="912"/>
      <c r="Q22" s="912"/>
      <c r="R22" s="912"/>
      <c r="S22" s="912"/>
      <c r="T22" s="912"/>
      <c r="U22" s="912"/>
      <c r="V22" s="912"/>
      <c r="W22" s="912"/>
      <c r="X22" s="912"/>
      <c r="Y22" s="912"/>
      <c r="Z22" s="912"/>
      <c r="AA22" s="912"/>
      <c r="AB22" s="913"/>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68.45" customHeight="1" x14ac:dyDescent="0.2">
      <c r="A23" s="502" t="s">
        <v>390</v>
      </c>
      <c r="B23" s="500" t="s">
        <v>272</v>
      </c>
      <c r="C23" s="498" t="s">
        <v>273</v>
      </c>
      <c r="D23" s="498" t="s">
        <v>274</v>
      </c>
      <c r="E23" s="507" t="s">
        <v>275</v>
      </c>
      <c r="F23" s="279" t="s">
        <v>276</v>
      </c>
      <c r="G23" s="290" t="str">
        <f t="shared" si="4"/>
        <v/>
      </c>
      <c r="H23" s="290" t="str">
        <f t="shared" si="5"/>
        <v/>
      </c>
      <c r="I23" s="1"/>
      <c r="J23" s="296"/>
      <c r="K23" s="486"/>
      <c r="L23" s="297"/>
      <c r="M23" s="914"/>
      <c r="N23" s="485"/>
      <c r="O23" s="407"/>
      <c r="P23" s="407"/>
      <c r="Q23" s="407"/>
      <c r="R23" s="407"/>
      <c r="S23" s="407"/>
      <c r="T23" s="407"/>
      <c r="U23" s="407"/>
      <c r="V23" s="407"/>
      <c r="W23" s="407"/>
      <c r="X23" s="407"/>
      <c r="Y23" s="407"/>
      <c r="Z23" s="407"/>
      <c r="AA23" s="407"/>
      <c r="AB23" s="297"/>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68" customFormat="1" ht="96" customHeight="1" x14ac:dyDescent="0.2">
      <c r="A24" s="503" t="s">
        <v>391</v>
      </c>
      <c r="B24" s="501" t="s">
        <v>1426</v>
      </c>
      <c r="C24" s="499" t="s">
        <v>1427</v>
      </c>
      <c r="D24" s="499" t="s">
        <v>1428</v>
      </c>
      <c r="E24" s="354" t="s">
        <v>1429</v>
      </c>
      <c r="F24" s="355" t="s">
        <v>1496</v>
      </c>
      <c r="G24" s="467" t="str">
        <f t="shared" si="4"/>
        <v/>
      </c>
      <c r="H24" s="462" t="str">
        <f t="shared" si="5"/>
        <v/>
      </c>
      <c r="I24" s="193"/>
      <c r="J24" s="447"/>
      <c r="K24" s="909"/>
      <c r="L24" s="913"/>
      <c r="M24" s="906"/>
      <c r="N24" s="908"/>
      <c r="O24" s="912"/>
      <c r="P24" s="912"/>
      <c r="Q24" s="912"/>
      <c r="R24" s="912"/>
      <c r="S24" s="912"/>
      <c r="T24" s="912"/>
      <c r="U24" s="912"/>
      <c r="V24" s="912"/>
      <c r="W24" s="912"/>
      <c r="X24" s="912"/>
      <c r="Y24" s="912"/>
      <c r="Z24" s="912"/>
      <c r="AA24" s="912"/>
      <c r="AB24" s="913"/>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68" customFormat="1" ht="200.25" customHeight="1" thickBot="1" x14ac:dyDescent="0.25">
      <c r="A25" s="337" t="s">
        <v>392</v>
      </c>
      <c r="B25" s="281" t="s">
        <v>1481</v>
      </c>
      <c r="C25" s="278" t="s">
        <v>1350</v>
      </c>
      <c r="D25" s="278" t="s">
        <v>1351</v>
      </c>
      <c r="E25" s="278" t="s">
        <v>1482</v>
      </c>
      <c r="F25" s="279" t="s">
        <v>1483</v>
      </c>
      <c r="G25" s="290" t="str">
        <f t="shared" si="4"/>
        <v/>
      </c>
      <c r="H25" s="287" t="str">
        <f t="shared" si="5"/>
        <v/>
      </c>
      <c r="I25" s="1"/>
      <c r="J25" s="296"/>
      <c r="K25" s="295"/>
      <c r="L25" s="297"/>
      <c r="M25" s="914"/>
      <c r="N25" s="296"/>
      <c r="O25" s="295"/>
      <c r="P25" s="295"/>
      <c r="Q25" s="295"/>
      <c r="R25" s="295"/>
      <c r="S25" s="295"/>
      <c r="T25" s="295"/>
      <c r="U25" s="295"/>
      <c r="V25" s="295"/>
      <c r="W25" s="295"/>
      <c r="X25" s="295"/>
      <c r="Y25" s="295"/>
      <c r="Z25" s="295"/>
      <c r="AA25" s="295"/>
      <c r="AB25" s="297"/>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2" customFormat="1" ht="19.5" customHeight="1" thickBot="1" x14ac:dyDescent="0.25">
      <c r="A26" s="945" t="s">
        <v>477</v>
      </c>
      <c r="B26" s="946"/>
      <c r="C26" s="138"/>
      <c r="D26" s="138"/>
      <c r="E26" s="138"/>
      <c r="F26" s="157"/>
      <c r="G26" s="123"/>
      <c r="H26" s="124"/>
      <c r="I26" s="1"/>
      <c r="J26" s="897"/>
      <c r="K26" s="898"/>
      <c r="L26" s="899"/>
      <c r="M26" s="914"/>
      <c r="N26" s="897"/>
      <c r="O26" s="898"/>
      <c r="P26" s="898"/>
      <c r="Q26" s="898"/>
      <c r="R26" s="898"/>
      <c r="S26" s="898"/>
      <c r="T26" s="898"/>
      <c r="U26" s="898"/>
      <c r="V26" s="898"/>
      <c r="W26" s="898"/>
      <c r="X26" s="898"/>
      <c r="Y26" s="898"/>
      <c r="Z26" s="898"/>
      <c r="AA26" s="898"/>
      <c r="AB26" s="899"/>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row>
    <row r="27" spans="1:247" s="1" customFormat="1" ht="100.9" customHeight="1" x14ac:dyDescent="0.2">
      <c r="A27" s="343" t="s">
        <v>393</v>
      </c>
      <c r="B27" s="339" t="s">
        <v>1431</v>
      </c>
      <c r="C27" s="340" t="s">
        <v>277</v>
      </c>
      <c r="D27" s="340" t="s">
        <v>1448</v>
      </c>
      <c r="E27" s="340" t="s">
        <v>1430</v>
      </c>
      <c r="F27" s="341" t="s">
        <v>1484</v>
      </c>
      <c r="G27" s="443" t="str">
        <f t="shared" ref="G27:G30" si="6">IF((COUNT(J27:L27)&gt;0),AVERAGE(J27:L27),"")</f>
        <v/>
      </c>
      <c r="H27" s="444" t="str">
        <f t="shared" ref="H27:H30" si="7">IF((COUNT(N27:AB27)&gt;0),AVERAGE(N27:AB27),"")</f>
        <v/>
      </c>
      <c r="I27" s="193"/>
      <c r="J27" s="447"/>
      <c r="K27" s="904"/>
      <c r="L27" s="905"/>
      <c r="M27" s="906"/>
      <c r="N27" s="477"/>
      <c r="O27" s="904"/>
      <c r="P27" s="904"/>
      <c r="Q27" s="904"/>
      <c r="R27" s="904"/>
      <c r="S27" s="904"/>
      <c r="T27" s="904"/>
      <c r="U27" s="904"/>
      <c r="V27" s="904"/>
      <c r="W27" s="904"/>
      <c r="X27" s="904"/>
      <c r="Y27" s="904"/>
      <c r="Z27" s="904"/>
      <c r="AA27" s="904"/>
      <c r="AB27" s="905"/>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row>
    <row r="28" spans="1:247" s="68" customFormat="1" ht="66.599999999999994" customHeight="1" x14ac:dyDescent="0.2">
      <c r="A28" s="337" t="s">
        <v>320</v>
      </c>
      <c r="B28" s="509" t="s">
        <v>1485</v>
      </c>
      <c r="C28" s="507" t="s">
        <v>1488</v>
      </c>
      <c r="D28" s="507" t="s">
        <v>1487</v>
      </c>
      <c r="E28" s="498" t="s">
        <v>1486</v>
      </c>
      <c r="F28" s="506" t="s">
        <v>1495</v>
      </c>
      <c r="G28" s="290" t="str">
        <f t="shared" si="6"/>
        <v/>
      </c>
      <c r="H28" s="495" t="str">
        <f t="shared" si="7"/>
        <v/>
      </c>
      <c r="I28" s="1"/>
      <c r="J28" s="296"/>
      <c r="K28" s="486"/>
      <c r="L28" s="487"/>
      <c r="M28" s="914"/>
      <c r="N28" s="485"/>
      <c r="O28" s="407"/>
      <c r="P28" s="407"/>
      <c r="Q28" s="486"/>
      <c r="R28" s="486"/>
      <c r="S28" s="486"/>
      <c r="T28" s="486"/>
      <c r="U28" s="486"/>
      <c r="V28" s="486"/>
      <c r="W28" s="486"/>
      <c r="X28" s="407"/>
      <c r="Y28" s="407"/>
      <c r="Z28" s="407"/>
      <c r="AA28" s="486"/>
      <c r="AB28" s="487"/>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row>
    <row r="29" spans="1:247" s="1" customFormat="1" ht="72.599999999999994" customHeight="1" x14ac:dyDescent="0.2">
      <c r="A29" s="508" t="s">
        <v>196</v>
      </c>
      <c r="B29" s="501" t="s">
        <v>1436</v>
      </c>
      <c r="C29" s="354" t="s">
        <v>1489</v>
      </c>
      <c r="D29" s="354" t="s">
        <v>1490</v>
      </c>
      <c r="E29" s="499" t="s">
        <v>1491</v>
      </c>
      <c r="F29" s="347" t="s">
        <v>1494</v>
      </c>
      <c r="G29" s="467" t="str">
        <f t="shared" si="6"/>
        <v/>
      </c>
      <c r="H29" s="445" t="str">
        <f t="shared" si="7"/>
        <v/>
      </c>
      <c r="I29" s="193"/>
      <c r="J29" s="447"/>
      <c r="K29" s="909"/>
      <c r="L29" s="910"/>
      <c r="M29" s="906"/>
      <c r="N29" s="908"/>
      <c r="O29" s="912"/>
      <c r="P29" s="912"/>
      <c r="Q29" s="909"/>
      <c r="R29" s="909"/>
      <c r="S29" s="909"/>
      <c r="T29" s="909"/>
      <c r="U29" s="909"/>
      <c r="V29" s="909"/>
      <c r="W29" s="909"/>
      <c r="X29" s="912"/>
      <c r="Y29" s="912"/>
      <c r="Z29" s="912"/>
      <c r="AA29" s="909"/>
      <c r="AB29" s="910"/>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s="68" customFormat="1" ht="122.45" customHeight="1" thickBot="1" x14ac:dyDescent="0.25">
      <c r="A30" s="337" t="s">
        <v>1211</v>
      </c>
      <c r="B30" s="281" t="s">
        <v>1432</v>
      </c>
      <c r="C30" s="278" t="s">
        <v>1449</v>
      </c>
      <c r="D30" s="278" t="s">
        <v>1435</v>
      </c>
      <c r="E30" s="278" t="s">
        <v>1433</v>
      </c>
      <c r="F30" s="279" t="s">
        <v>1434</v>
      </c>
      <c r="G30" s="290" t="str">
        <f t="shared" si="6"/>
        <v/>
      </c>
      <c r="H30" s="287" t="str">
        <f t="shared" si="7"/>
        <v/>
      </c>
      <c r="I30" s="1"/>
      <c r="J30" s="493"/>
      <c r="K30" s="306"/>
      <c r="L30" s="307"/>
      <c r="M30" s="914"/>
      <c r="N30" s="493"/>
      <c r="O30" s="306"/>
      <c r="P30" s="306"/>
      <c r="Q30" s="306"/>
      <c r="R30" s="306"/>
      <c r="S30" s="306"/>
      <c r="T30" s="306"/>
      <c r="U30" s="306"/>
      <c r="V30" s="306"/>
      <c r="W30" s="306"/>
      <c r="X30" s="306"/>
      <c r="Y30" s="306"/>
      <c r="Z30" s="306"/>
      <c r="AA30" s="306"/>
      <c r="AB30" s="307"/>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1" customFormat="1" ht="13.5" thickBot="1" x14ac:dyDescent="0.25">
      <c r="A31" s="56"/>
      <c r="B31" s="13"/>
      <c r="C31" s="14"/>
      <c r="D31" s="14"/>
      <c r="E31" s="14"/>
      <c r="F31" s="14"/>
      <c r="G31" s="14"/>
      <c r="J31" s="20"/>
      <c r="K31" s="20"/>
      <c r="L31" s="20"/>
      <c r="M31" s="20"/>
      <c r="N31" s="20"/>
      <c r="O31" s="20"/>
      <c r="P31" s="20"/>
      <c r="Q31" s="20"/>
      <c r="R31" s="20"/>
      <c r="S31" s="20"/>
      <c r="T31" s="20"/>
      <c r="U31" s="20"/>
      <c r="V31" s="20"/>
      <c r="W31" s="20"/>
      <c r="X31" s="20"/>
      <c r="Y31" s="20"/>
      <c r="Z31" s="20"/>
      <c r="AA31" s="494"/>
      <c r="AB31" s="20"/>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1" customFormat="1" ht="20.25" thickBot="1" x14ac:dyDescent="0.25">
      <c r="A32" s="128"/>
      <c r="B32" s="129" t="s">
        <v>692</v>
      </c>
      <c r="C32" s="130" t="s">
        <v>227</v>
      </c>
      <c r="D32" s="130" t="s">
        <v>227</v>
      </c>
      <c r="E32" s="131" t="s">
        <v>227</v>
      </c>
      <c r="F32" s="130" t="s">
        <v>226</v>
      </c>
      <c r="G32" s="130" t="s">
        <v>226</v>
      </c>
      <c r="H32" s="131" t="s">
        <v>226</v>
      </c>
      <c r="J32" s="20"/>
      <c r="K32" s="20"/>
      <c r="L32" s="20"/>
      <c r="M32" s="20"/>
      <c r="N32" s="20"/>
      <c r="O32" s="20"/>
      <c r="P32" s="20"/>
      <c r="Q32" s="20"/>
      <c r="R32" s="20"/>
      <c r="S32" s="20"/>
      <c r="T32" s="20"/>
      <c r="U32" s="20"/>
      <c r="V32" s="20"/>
      <c r="W32" s="20"/>
      <c r="X32" s="20"/>
      <c r="Y32" s="20"/>
      <c r="Z32" s="20"/>
      <c r="AA32" s="20"/>
      <c r="AB32" s="20"/>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8" s="1" customFormat="1" ht="18" x14ac:dyDescent="0.2">
      <c r="A33" s="154"/>
      <c r="B33" s="141" t="s">
        <v>662</v>
      </c>
      <c r="C33" s="155" t="s">
        <v>224</v>
      </c>
      <c r="D33" s="152" t="s">
        <v>225</v>
      </c>
      <c r="E33" s="153" t="s">
        <v>660</v>
      </c>
      <c r="F33" s="155" t="s">
        <v>224</v>
      </c>
      <c r="G33" s="152" t="s">
        <v>225</v>
      </c>
      <c r="H33" s="153" t="s">
        <v>660</v>
      </c>
      <c r="J33" s="20"/>
      <c r="K33" s="20"/>
      <c r="L33" s="20"/>
      <c r="M33" s="20"/>
      <c r="N33" s="20"/>
      <c r="O33" s="20"/>
      <c r="P33" s="20"/>
      <c r="Q33" s="20"/>
      <c r="R33" s="20"/>
      <c r="S33" s="20"/>
      <c r="T33" s="20"/>
      <c r="U33" s="20"/>
      <c r="V33" s="20"/>
      <c r="W33" s="20"/>
      <c r="X33" s="20"/>
      <c r="Y33" s="20"/>
      <c r="Z33" s="20"/>
      <c r="AA33" s="20"/>
      <c r="AB33" s="20"/>
    </row>
    <row r="34" spans="1:28" s="1" customFormat="1" ht="18" x14ac:dyDescent="0.2">
      <c r="A34" s="51"/>
      <c r="B34" s="31" t="str">
        <f>A3</f>
        <v>Human and Physical Capital</v>
      </c>
      <c r="C34" s="34">
        <f>SUM(G4:G10)</f>
        <v>0</v>
      </c>
      <c r="D34" s="521">
        <f>3*COUNT(G4:G10)</f>
        <v>0</v>
      </c>
      <c r="E34" s="35">
        <f>IF(D34=0,0,C34/D34)</f>
        <v>0</v>
      </c>
      <c r="F34" s="34">
        <f>SUM(H4:H10)</f>
        <v>0</v>
      </c>
      <c r="G34" s="521">
        <f>3*COUNT(H4:H10)</f>
        <v>0</v>
      </c>
      <c r="H34" s="35">
        <f>IF(G34=0,0,F34/G34)</f>
        <v>0</v>
      </c>
      <c r="J34" s="20"/>
      <c r="K34" s="20"/>
      <c r="L34" s="20"/>
      <c r="M34" s="20"/>
      <c r="N34" s="20"/>
      <c r="O34" s="20"/>
      <c r="P34" s="20"/>
      <c r="Q34" s="20"/>
      <c r="R34" s="20"/>
      <c r="S34" s="20"/>
      <c r="T34" s="20"/>
      <c r="U34" s="20"/>
      <c r="V34" s="20"/>
      <c r="W34" s="20"/>
      <c r="X34" s="20"/>
      <c r="Y34" s="20"/>
      <c r="Z34" s="20"/>
      <c r="AA34" s="20"/>
      <c r="AB34" s="20"/>
    </row>
    <row r="35" spans="1:28" s="1" customFormat="1" ht="36" x14ac:dyDescent="0.2">
      <c r="A35" s="52"/>
      <c r="B35" s="32" t="str">
        <f>A11</f>
        <v>Methodological Soundness and International Standards</v>
      </c>
      <c r="C35" s="34">
        <f>SUM(G12:G16)</f>
        <v>0</v>
      </c>
      <c r="D35" s="521">
        <f>3*COUNT(G12:G16)</f>
        <v>0</v>
      </c>
      <c r="E35" s="35">
        <f t="shared" ref="E35:E37" si="8">IF(D35=0,0,C35/D35)</f>
        <v>0</v>
      </c>
      <c r="F35" s="34">
        <f>SUM(H12:H16)</f>
        <v>0</v>
      </c>
      <c r="G35" s="521">
        <f>3*COUNT(H12:H16)</f>
        <v>0</v>
      </c>
      <c r="H35" s="35">
        <f t="shared" ref="H35:H37" si="9">IF(G35=0,0,F35/G35)</f>
        <v>0</v>
      </c>
      <c r="J35" s="20"/>
      <c r="K35" s="20"/>
      <c r="L35" s="20"/>
      <c r="M35" s="20"/>
      <c r="N35" s="20"/>
      <c r="O35" s="20"/>
      <c r="P35" s="20"/>
      <c r="Q35" s="20"/>
      <c r="R35" s="20"/>
      <c r="S35" s="20"/>
      <c r="T35" s="20"/>
      <c r="U35" s="20"/>
      <c r="V35" s="20"/>
      <c r="W35" s="20"/>
      <c r="X35" s="20"/>
      <c r="Y35" s="20"/>
      <c r="Z35" s="20"/>
      <c r="AA35" s="20"/>
      <c r="AB35" s="20"/>
    </row>
    <row r="36" spans="1:28" s="1" customFormat="1" ht="18" x14ac:dyDescent="0.2">
      <c r="A36" s="52"/>
      <c r="B36" s="32" t="str">
        <f>A17</f>
        <v>Quality Assurance</v>
      </c>
      <c r="C36" s="34">
        <f>SUM(G18:G25)</f>
        <v>0</v>
      </c>
      <c r="D36" s="521">
        <f>3*COUNT(G18:G25)</f>
        <v>0</v>
      </c>
      <c r="E36" s="35">
        <f t="shared" si="8"/>
        <v>0</v>
      </c>
      <c r="F36" s="34">
        <f>SUM(H18:H25)</f>
        <v>0</v>
      </c>
      <c r="G36" s="521">
        <f>3*COUNT(H18:H25)</f>
        <v>0</v>
      </c>
      <c r="H36" s="35">
        <f t="shared" si="9"/>
        <v>0</v>
      </c>
      <c r="J36" s="20"/>
      <c r="K36" s="20"/>
      <c r="L36" s="20"/>
      <c r="M36" s="20"/>
      <c r="N36" s="20"/>
      <c r="O36" s="20"/>
      <c r="P36" s="20"/>
      <c r="Q36" s="20"/>
      <c r="R36" s="20"/>
      <c r="S36" s="20"/>
      <c r="T36" s="20"/>
      <c r="U36" s="20"/>
      <c r="V36" s="20"/>
      <c r="W36" s="20"/>
      <c r="X36" s="20"/>
      <c r="Y36" s="20"/>
      <c r="Z36" s="20"/>
      <c r="AA36" s="20"/>
      <c r="AB36" s="20"/>
    </row>
    <row r="37" spans="1:28" s="1" customFormat="1" ht="18.75" thickBot="1" x14ac:dyDescent="0.25">
      <c r="A37" s="53"/>
      <c r="B37" s="39" t="str">
        <f>A26</f>
        <v>Written Procedures and Documentation</v>
      </c>
      <c r="C37" s="522">
        <f>SUM(G27:G30)</f>
        <v>0</v>
      </c>
      <c r="D37" s="523">
        <f>3*COUNT(G27:G30)</f>
        <v>0</v>
      </c>
      <c r="E37" s="524">
        <f t="shared" si="8"/>
        <v>0</v>
      </c>
      <c r="F37" s="522">
        <f>SUM(H27:H30)</f>
        <v>0</v>
      </c>
      <c r="G37" s="523">
        <f>3*COUNT(H27:H30)</f>
        <v>0</v>
      </c>
      <c r="H37" s="524">
        <f t="shared" si="9"/>
        <v>0</v>
      </c>
      <c r="J37" s="20"/>
      <c r="K37" s="20"/>
      <c r="L37" s="20"/>
      <c r="M37" s="20"/>
      <c r="N37" s="20"/>
      <c r="O37" s="20"/>
      <c r="P37" s="20"/>
      <c r="Q37" s="20"/>
      <c r="R37" s="20"/>
      <c r="S37" s="20"/>
      <c r="T37" s="20"/>
      <c r="U37" s="20"/>
      <c r="V37" s="20"/>
      <c r="W37" s="20"/>
      <c r="X37" s="20"/>
      <c r="Y37" s="20"/>
      <c r="Z37" s="20"/>
      <c r="AA37" s="20"/>
      <c r="AB37" s="20"/>
    </row>
    <row r="38" spans="1:28" s="1" customFormat="1" ht="18.75" customHeight="1" thickBot="1" x14ac:dyDescent="0.25">
      <c r="A38" s="525"/>
      <c r="B38" s="526" t="s">
        <v>661</v>
      </c>
      <c r="C38" s="950" t="s">
        <v>230</v>
      </c>
      <c r="D38" s="950"/>
      <c r="E38" s="528">
        <f>0.25*E34+0.25*E35+0.25*E36+0.25*E37</f>
        <v>0</v>
      </c>
      <c r="F38" s="950" t="s">
        <v>229</v>
      </c>
      <c r="G38" s="950"/>
      <c r="H38" s="528">
        <f>0.25*H34+0.25*H35+0.25*H36+0.25*H37</f>
        <v>0</v>
      </c>
      <c r="J38" s="20"/>
      <c r="K38" s="20"/>
      <c r="L38" s="20"/>
      <c r="M38" s="20"/>
      <c r="N38" s="20"/>
      <c r="O38" s="20"/>
      <c r="P38" s="20"/>
      <c r="Q38" s="20"/>
      <c r="R38" s="20"/>
      <c r="S38" s="20"/>
      <c r="T38" s="20"/>
      <c r="U38" s="20"/>
      <c r="V38" s="20"/>
      <c r="W38" s="20"/>
      <c r="X38" s="20"/>
      <c r="Y38" s="20"/>
      <c r="Z38" s="20"/>
      <c r="AA38" s="20"/>
      <c r="AB38" s="20"/>
    </row>
    <row r="41" spans="1:28" s="1" customFormat="1" x14ac:dyDescent="0.2">
      <c r="A41" s="56"/>
      <c r="B41" s="13"/>
      <c r="C41" s="14"/>
      <c r="D41" s="14" t="s">
        <v>673</v>
      </c>
      <c r="E41" s="14"/>
      <c r="F41" s="14"/>
      <c r="G41" s="14"/>
      <c r="J41" s="20"/>
      <c r="K41" s="20"/>
      <c r="L41" s="20"/>
      <c r="M41" s="20"/>
      <c r="N41" s="20"/>
      <c r="O41" s="20"/>
      <c r="P41" s="20"/>
      <c r="Q41" s="20"/>
      <c r="R41" s="20"/>
      <c r="S41" s="20"/>
      <c r="T41" s="20"/>
      <c r="U41" s="20"/>
      <c r="V41" s="20"/>
      <c r="W41" s="20"/>
      <c r="X41" s="20"/>
      <c r="Y41" s="20"/>
      <c r="Z41" s="20"/>
      <c r="AA41" s="20"/>
      <c r="AB41" s="20"/>
    </row>
    <row r="65" spans="1:28" s="1" customFormat="1" x14ac:dyDescent="0.2">
      <c r="A65" s="56"/>
      <c r="B65" s="13"/>
      <c r="C65" s="14"/>
      <c r="D65" s="14"/>
      <c r="E65" s="14"/>
      <c r="F65" s="14"/>
      <c r="G65" s="14"/>
      <c r="J65" s="20"/>
      <c r="K65" s="20"/>
      <c r="L65" s="20" t="s">
        <v>673</v>
      </c>
      <c r="M65" s="20"/>
      <c r="N65" s="20"/>
      <c r="O65" s="20"/>
      <c r="P65" s="20"/>
      <c r="Q65" s="20"/>
      <c r="R65" s="20"/>
      <c r="S65" s="20"/>
      <c r="T65" s="20"/>
      <c r="U65" s="20"/>
      <c r="V65" s="20"/>
      <c r="W65" s="20"/>
      <c r="X65" s="20"/>
      <c r="Y65" s="20"/>
      <c r="Z65" s="20"/>
      <c r="AA65" s="20"/>
      <c r="AB65" s="20"/>
    </row>
  </sheetData>
  <sheetProtection algorithmName="SHA-512" hashValue="HY95JU9AEFMcttHufoBq9lfMzg8+VJutfuQulWEdq6JFdU/0mE0BGV+TgjcQivikEGJxolqOm+Q2la9xbnoONg==" saltValue="YITlv5O9ZF5YyCc7j43fsQ==" spinCount="100000" sheet="1" selectLockedCells="1"/>
  <customSheetViews>
    <customSheetView guid="{8C16BFE2-F3D8-422B-8AC6-2E1888F815D6}" showRuler="0" topLeftCell="A11">
      <pane xSplit="6" topLeftCell="G1" activePane="topRight" state="frozenSplit"/>
      <selection pane="topRight" activeCell="A16" sqref="A16:F16"/>
      <pageMargins left="0.7" right="0.7" top="0.75" bottom="0.75" header="0.3" footer="0.3"/>
      <headerFooter alignWithMargins="0"/>
    </customSheetView>
  </customSheetViews>
  <mergeCells count="8">
    <mergeCell ref="J1:L1"/>
    <mergeCell ref="C38:D38"/>
    <mergeCell ref="F38:G38"/>
    <mergeCell ref="A3:B3"/>
    <mergeCell ref="A11:B11"/>
    <mergeCell ref="A17:B17"/>
    <mergeCell ref="A1:B2"/>
    <mergeCell ref="A26:B26"/>
  </mergeCells>
  <phoneticPr fontId="0" type="noConversion"/>
  <dataValidations count="2">
    <dataValidation type="whole" allowBlank="1" showInputMessage="1" showErrorMessage="1" sqref="I4 M4 M21 M16 M27 M14 I29 M29 G26 G11 G17 I16 I27 I6 M6 M23 M10 I8 M8 I23 M19 I21 I19 I14 I10">
      <formula1>0</formula1>
      <formula2>3</formula2>
    </dataValidation>
    <dataValidation type="decimal" allowBlank="1" showInputMessage="1" showErrorMessage="1" errorTitle="Invalid Value" error="The only valid values are 0-3. Please enter a valid value." sqref="N12:AB13 N27:AB30 J14:L16 N14:AB16 J18:L25 N18:AB25 J27:L30 N4:AB10 J4:L10 J12:L13">
      <formula1>0</formula1>
      <formula2>3</formula2>
    </dataValidation>
  </dataValidations>
  <pageMargins left="0.3" right="0.3" top="1" bottom="1" header="0" footer="0.5"/>
  <pageSetup orientation="landscape" r:id="rId1"/>
  <headerFooter differentFirst="1">
    <oddFooter>&amp;L&amp;P</oddFooter>
  </headerFooter>
  <rowBreaks count="2" manualBreakCount="2">
    <brk id="7" max="5" man="1"/>
    <brk id="10" max="5" man="1"/>
  </rowBreaks>
  <ignoredErrors>
    <ignoredError sqref="C2:F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66"/>
  <sheetViews>
    <sheetView zoomScaleNormal="100" zoomScaleSheetLayoutView="100" workbookViewId="0">
      <selection sqref="A1:B2"/>
    </sheetView>
  </sheetViews>
  <sheetFormatPr baseColWidth="10" defaultColWidth="8.85546875" defaultRowHeight="12.75" x14ac:dyDescent="0.2"/>
  <cols>
    <col min="1" max="1" width="5.42578125" style="56" customWidth="1"/>
    <col min="2" max="2" width="72.42578125" style="13" customWidth="1"/>
    <col min="3" max="7" width="14.28515625" style="14" customWidth="1"/>
    <col min="8" max="8" width="14.28515625" style="1" customWidth="1"/>
    <col min="9" max="9" width="8.85546875" style="1"/>
    <col min="10" max="28" width="8.85546875" style="20"/>
    <col min="29" max="16384" width="8.85546875" style="1"/>
  </cols>
  <sheetData>
    <row r="1" spans="1:29" ht="15.95" customHeight="1" x14ac:dyDescent="0.2">
      <c r="A1" s="961" t="s">
        <v>693</v>
      </c>
      <c r="B1" s="962"/>
      <c r="C1" s="371"/>
      <c r="D1" s="371"/>
      <c r="E1" s="371"/>
      <c r="F1" s="373"/>
      <c r="G1" s="325" t="s">
        <v>227</v>
      </c>
      <c r="H1" s="325" t="s">
        <v>228</v>
      </c>
      <c r="J1" s="956" t="s">
        <v>231</v>
      </c>
      <c r="K1" s="957"/>
      <c r="L1" s="958"/>
      <c r="N1" s="160" t="s">
        <v>232</v>
      </c>
      <c r="O1" s="69"/>
      <c r="P1" s="69"/>
      <c r="Q1" s="69"/>
      <c r="R1" s="69"/>
      <c r="S1" s="69"/>
      <c r="T1" s="69"/>
      <c r="U1" s="69"/>
      <c r="V1" s="69"/>
      <c r="W1" s="69"/>
      <c r="X1" s="69"/>
      <c r="Y1" s="69"/>
      <c r="Z1" s="69"/>
      <c r="AA1" s="69"/>
      <c r="AB1" s="78"/>
    </row>
    <row r="2" spans="1:29" ht="15.95" customHeight="1" thickBot="1" x14ac:dyDescent="0.25">
      <c r="A2" s="963"/>
      <c r="B2" s="964"/>
      <c r="C2" s="374" t="s">
        <v>764</v>
      </c>
      <c r="D2" s="374" t="s">
        <v>765</v>
      </c>
      <c r="E2" s="374" t="s">
        <v>766</v>
      </c>
      <c r="F2" s="375"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5" t="s">
        <v>504</v>
      </c>
      <c r="B3" s="946"/>
      <c r="C3" s="125"/>
      <c r="D3" s="125"/>
      <c r="E3" s="125"/>
      <c r="F3" s="126"/>
      <c r="G3" s="127"/>
      <c r="H3" s="126"/>
      <c r="J3" s="162"/>
      <c r="K3" s="163"/>
      <c r="L3" s="164"/>
      <c r="M3" s="165"/>
      <c r="N3" s="162"/>
      <c r="O3" s="163"/>
      <c r="P3" s="163"/>
      <c r="Q3" s="163"/>
      <c r="R3" s="163"/>
      <c r="S3" s="163"/>
      <c r="T3" s="163"/>
      <c r="U3" s="163"/>
      <c r="V3" s="163"/>
      <c r="W3" s="163"/>
      <c r="X3" s="163"/>
      <c r="Y3" s="163"/>
      <c r="Z3" s="163"/>
      <c r="AA3" s="163"/>
      <c r="AB3" s="164"/>
    </row>
    <row r="4" spans="1:29" ht="91.9" customHeight="1" x14ac:dyDescent="0.2">
      <c r="A4" s="769" t="s">
        <v>569</v>
      </c>
      <c r="B4" s="760" t="s">
        <v>955</v>
      </c>
      <c r="C4" s="761" t="s">
        <v>956</v>
      </c>
      <c r="D4" s="761" t="s">
        <v>957</v>
      </c>
      <c r="E4" s="761" t="s">
        <v>1534</v>
      </c>
      <c r="F4" s="762" t="s">
        <v>958</v>
      </c>
      <c r="G4" s="798" t="str">
        <f>IF((COUNT(J4:L4)&gt;0),AVERAGE(J4:L4),"")</f>
        <v/>
      </c>
      <c r="H4" s="798" t="str">
        <f>IF((COUNT(N4:AB4)&gt;0),AVERAGE(N4:AB4),"")</f>
        <v/>
      </c>
      <c r="J4" s="804"/>
      <c r="K4" s="805"/>
      <c r="L4" s="806"/>
      <c r="N4" s="804"/>
      <c r="O4" s="805"/>
      <c r="P4" s="805"/>
      <c r="Q4" s="805"/>
      <c r="R4" s="805"/>
      <c r="S4" s="805"/>
      <c r="T4" s="805"/>
      <c r="U4" s="805"/>
      <c r="V4" s="805"/>
      <c r="W4" s="805"/>
      <c r="X4" s="805"/>
      <c r="Y4" s="805"/>
      <c r="Z4" s="805"/>
      <c r="AA4" s="805"/>
      <c r="AB4" s="806"/>
    </row>
    <row r="5" spans="1:29" ht="112.9" customHeight="1" x14ac:dyDescent="0.2">
      <c r="A5" s="116" t="s">
        <v>570</v>
      </c>
      <c r="B5" s="21" t="s">
        <v>959</v>
      </c>
      <c r="C5" s="22" t="s">
        <v>960</v>
      </c>
      <c r="D5" s="22" t="s">
        <v>961</v>
      </c>
      <c r="E5" s="70" t="s">
        <v>962</v>
      </c>
      <c r="F5" s="23" t="s">
        <v>963</v>
      </c>
      <c r="G5" s="19" t="str">
        <f t="shared" ref="G5:G6" si="0">IF((COUNT(J5:L5)&gt;0),AVERAGE(J5:L5),"")</f>
        <v/>
      </c>
      <c r="H5" s="19" t="str">
        <f t="shared" ref="H5:H6" si="1">IF((COUNT(N5:AB5)&gt;0),AVERAGE(N5:AB5),"")</f>
        <v/>
      </c>
      <c r="J5" s="166"/>
      <c r="K5" s="167"/>
      <c r="L5" s="168"/>
      <c r="N5" s="166"/>
      <c r="O5" s="167"/>
      <c r="P5" s="167"/>
      <c r="Q5" s="167"/>
      <c r="R5" s="295"/>
      <c r="S5" s="167"/>
      <c r="T5" s="167"/>
      <c r="U5" s="167"/>
      <c r="V5" s="167"/>
      <c r="W5" s="167"/>
      <c r="X5" s="167"/>
      <c r="Y5" s="167"/>
      <c r="Z5" s="167"/>
      <c r="AA5" s="167"/>
      <c r="AB5" s="168"/>
    </row>
    <row r="6" spans="1:29" s="6" customFormat="1" ht="48" customHeight="1" thickBot="1" x14ac:dyDescent="0.25">
      <c r="A6" s="770" t="s">
        <v>571</v>
      </c>
      <c r="B6" s="771" t="s">
        <v>149</v>
      </c>
      <c r="C6" s="772" t="s">
        <v>181</v>
      </c>
      <c r="D6" s="772" t="s">
        <v>182</v>
      </c>
      <c r="E6" s="772" t="s">
        <v>183</v>
      </c>
      <c r="F6" s="773" t="s">
        <v>814</v>
      </c>
      <c r="G6" s="798" t="str">
        <f t="shared" si="0"/>
        <v/>
      </c>
      <c r="H6" s="799" t="str">
        <f t="shared" si="1"/>
        <v/>
      </c>
      <c r="I6" s="1"/>
      <c r="J6" s="804"/>
      <c r="K6" s="805"/>
      <c r="L6" s="806"/>
      <c r="M6" s="20"/>
      <c r="N6" s="804"/>
      <c r="O6" s="805"/>
      <c r="P6" s="805"/>
      <c r="Q6" s="805"/>
      <c r="R6" s="805"/>
      <c r="S6" s="805"/>
      <c r="T6" s="805"/>
      <c r="U6" s="805"/>
      <c r="V6" s="805"/>
      <c r="W6" s="805"/>
      <c r="X6" s="805"/>
      <c r="Y6" s="805"/>
      <c r="Z6" s="805"/>
      <c r="AA6" s="805"/>
      <c r="AB6" s="806"/>
    </row>
    <row r="7" spans="1:29" s="2" customFormat="1" ht="19.5" customHeight="1" thickBot="1" x14ac:dyDescent="0.25">
      <c r="A7" s="945" t="s">
        <v>476</v>
      </c>
      <c r="B7" s="946"/>
      <c r="C7" s="125"/>
      <c r="D7" s="125"/>
      <c r="E7" s="125"/>
      <c r="F7" s="126"/>
      <c r="G7" s="123"/>
      <c r="H7" s="124"/>
      <c r="I7" s="1"/>
      <c r="J7" s="123"/>
      <c r="K7" s="169"/>
      <c r="L7" s="124"/>
      <c r="M7" s="20"/>
      <c r="N7" s="123"/>
      <c r="O7" s="169"/>
      <c r="P7" s="169"/>
      <c r="Q7" s="169"/>
      <c r="R7" s="169"/>
      <c r="S7" s="169"/>
      <c r="T7" s="169"/>
      <c r="U7" s="169"/>
      <c r="V7" s="169"/>
      <c r="W7" s="169"/>
      <c r="X7" s="169"/>
      <c r="Y7" s="169"/>
      <c r="Z7" s="169"/>
      <c r="AA7" s="169"/>
      <c r="AB7" s="124"/>
      <c r="AC7" s="1"/>
    </row>
    <row r="8" spans="1:29" ht="51" customHeight="1" x14ac:dyDescent="0.2">
      <c r="A8" s="55" t="s">
        <v>572</v>
      </c>
      <c r="B8" s="65" t="s">
        <v>498</v>
      </c>
      <c r="C8" s="3" t="s">
        <v>514</v>
      </c>
      <c r="D8" s="3" t="s">
        <v>1535</v>
      </c>
      <c r="E8" s="3" t="s">
        <v>964</v>
      </c>
      <c r="F8" s="26" t="s">
        <v>499</v>
      </c>
      <c r="G8" s="19" t="str">
        <f t="shared" ref="G8:G11" si="2">IF((COUNT(J8:L8)&gt;0),AVERAGE(J8:L8),"")</f>
        <v/>
      </c>
      <c r="H8" s="19" t="str">
        <f t="shared" ref="H8:H11" si="3">IF((COUNT(N8:AB8)&gt;0),AVERAGE(N8:AB8),"")</f>
        <v/>
      </c>
      <c r="J8" s="166"/>
      <c r="K8" s="167"/>
      <c r="L8" s="168"/>
      <c r="N8" s="166"/>
      <c r="O8" s="167"/>
      <c r="P8" s="167"/>
      <c r="Q8" s="167"/>
      <c r="R8" s="167"/>
      <c r="S8" s="167"/>
      <c r="T8" s="167"/>
      <c r="U8" s="167"/>
      <c r="V8" s="167"/>
      <c r="W8" s="167"/>
      <c r="X8" s="167"/>
      <c r="Y8" s="167"/>
      <c r="Z8" s="167"/>
      <c r="AA8" s="167"/>
      <c r="AB8" s="168"/>
    </row>
    <row r="9" spans="1:29" s="6" customFormat="1" ht="97.9" customHeight="1" x14ac:dyDescent="0.2">
      <c r="A9" s="774" t="s">
        <v>573</v>
      </c>
      <c r="B9" s="775" t="s">
        <v>952</v>
      </c>
      <c r="C9" s="776" t="s">
        <v>965</v>
      </c>
      <c r="D9" s="776" t="s">
        <v>966</v>
      </c>
      <c r="E9" s="776" t="s">
        <v>967</v>
      </c>
      <c r="F9" s="777" t="s">
        <v>968</v>
      </c>
      <c r="G9" s="841" t="str">
        <f t="shared" si="2"/>
        <v/>
      </c>
      <c r="H9" s="841" t="str">
        <f t="shared" si="3"/>
        <v/>
      </c>
      <c r="I9" s="1"/>
      <c r="J9" s="800"/>
      <c r="K9" s="801"/>
      <c r="L9" s="802"/>
      <c r="M9" s="20"/>
      <c r="N9" s="800"/>
      <c r="O9" s="801"/>
      <c r="P9" s="801"/>
      <c r="Q9" s="801"/>
      <c r="R9" s="801"/>
      <c r="S9" s="801"/>
      <c r="T9" s="801"/>
      <c r="U9" s="801"/>
      <c r="V9" s="801"/>
      <c r="W9" s="801"/>
      <c r="X9" s="801"/>
      <c r="Y9" s="801"/>
      <c r="Z9" s="801"/>
      <c r="AA9" s="801"/>
      <c r="AB9" s="802"/>
    </row>
    <row r="10" spans="1:29" s="6" customFormat="1" ht="99.6" customHeight="1" x14ac:dyDescent="0.2">
      <c r="A10" s="61" t="s">
        <v>574</v>
      </c>
      <c r="B10" s="7" t="s">
        <v>953</v>
      </c>
      <c r="C10" s="5" t="s">
        <v>969</v>
      </c>
      <c r="D10" s="5" t="s">
        <v>970</v>
      </c>
      <c r="E10" s="5" t="s">
        <v>971</v>
      </c>
      <c r="F10" s="16" t="s">
        <v>972</v>
      </c>
      <c r="G10" s="19" t="str">
        <f t="shared" si="2"/>
        <v/>
      </c>
      <c r="H10" s="19" t="str">
        <f t="shared" si="3"/>
        <v/>
      </c>
      <c r="I10" s="1"/>
      <c r="J10" s="166"/>
      <c r="K10" s="167"/>
      <c r="L10" s="168"/>
      <c r="M10" s="20"/>
      <c r="N10" s="166"/>
      <c r="O10" s="167"/>
      <c r="P10" s="167"/>
      <c r="Q10" s="167"/>
      <c r="R10" s="167"/>
      <c r="S10" s="167"/>
      <c r="T10" s="167"/>
      <c r="U10" s="167"/>
      <c r="V10" s="167"/>
      <c r="W10" s="167"/>
      <c r="X10" s="167"/>
      <c r="Y10" s="167"/>
      <c r="Z10" s="167"/>
      <c r="AA10" s="167"/>
      <c r="AB10" s="168"/>
    </row>
    <row r="11" spans="1:29" s="6" customFormat="1" ht="101.45" customHeight="1" thickBot="1" x14ac:dyDescent="0.25">
      <c r="A11" s="774" t="s">
        <v>575</v>
      </c>
      <c r="B11" s="775" t="s">
        <v>816</v>
      </c>
      <c r="C11" s="776" t="s">
        <v>816</v>
      </c>
      <c r="D11" s="776" t="s">
        <v>973</v>
      </c>
      <c r="E11" s="776" t="s">
        <v>974</v>
      </c>
      <c r="F11" s="777" t="s">
        <v>815</v>
      </c>
      <c r="G11" s="841" t="str">
        <f t="shared" si="2"/>
        <v/>
      </c>
      <c r="H11" s="841" t="str">
        <f t="shared" si="3"/>
        <v/>
      </c>
      <c r="I11" s="1"/>
      <c r="J11" s="800"/>
      <c r="K11" s="801"/>
      <c r="L11" s="802"/>
      <c r="M11" s="20"/>
      <c r="N11" s="800"/>
      <c r="O11" s="801"/>
      <c r="P11" s="801"/>
      <c r="Q11" s="801"/>
      <c r="R11" s="801"/>
      <c r="S11" s="801"/>
      <c r="T11" s="801"/>
      <c r="U11" s="801"/>
      <c r="V11" s="801"/>
      <c r="W11" s="801"/>
      <c r="X11" s="801"/>
      <c r="Y11" s="801"/>
      <c r="Z11" s="801"/>
      <c r="AA11" s="801"/>
      <c r="AB11" s="802"/>
    </row>
    <row r="12" spans="1:29" s="2" customFormat="1" ht="19.5" customHeight="1" thickBot="1" x14ac:dyDescent="0.25">
      <c r="A12" s="943" t="s">
        <v>751</v>
      </c>
      <c r="B12" s="944"/>
      <c r="C12" s="139"/>
      <c r="D12" s="139"/>
      <c r="E12" s="139"/>
      <c r="F12" s="156"/>
      <c r="G12" s="123"/>
      <c r="H12" s="124"/>
      <c r="I12" s="1"/>
      <c r="J12" s="123"/>
      <c r="K12" s="169"/>
      <c r="L12" s="124"/>
      <c r="M12" s="20"/>
      <c r="N12" s="123"/>
      <c r="O12" s="169"/>
      <c r="P12" s="169"/>
      <c r="Q12" s="169"/>
      <c r="R12" s="169"/>
      <c r="S12" s="169"/>
      <c r="T12" s="169"/>
      <c r="U12" s="169"/>
      <c r="V12" s="169"/>
      <c r="W12" s="169"/>
      <c r="X12" s="169"/>
      <c r="Y12" s="169"/>
      <c r="Z12" s="169"/>
      <c r="AA12" s="169"/>
      <c r="AB12" s="124"/>
      <c r="AC12" s="1"/>
    </row>
    <row r="13" spans="1:29" s="6" customFormat="1" ht="52.5" customHeight="1" x14ac:dyDescent="0.2">
      <c r="A13" s="63" t="s">
        <v>394</v>
      </c>
      <c r="B13" s="65" t="s">
        <v>507</v>
      </c>
      <c r="C13" s="3" t="s">
        <v>685</v>
      </c>
      <c r="D13" s="3" t="s">
        <v>686</v>
      </c>
      <c r="E13" s="3" t="s">
        <v>687</v>
      </c>
      <c r="F13" s="26" t="s">
        <v>654</v>
      </c>
      <c r="G13" s="19" t="str">
        <f t="shared" ref="G13:G14" si="4">IF((COUNT(J13:L13)&gt;0),AVERAGE(J13:L13),"")</f>
        <v/>
      </c>
      <c r="H13" s="19" t="str">
        <f t="shared" ref="H13:H14" si="5">IF((COUNT(N13:AB13)&gt;0),AVERAGE(N13:AB13),"")</f>
        <v/>
      </c>
      <c r="I13" s="1"/>
      <c r="J13" s="166"/>
      <c r="K13" s="167"/>
      <c r="L13" s="168"/>
      <c r="M13" s="20"/>
      <c r="N13" s="166"/>
      <c r="O13" s="167"/>
      <c r="P13" s="167"/>
      <c r="Q13" s="167"/>
      <c r="R13" s="167"/>
      <c r="S13" s="167"/>
      <c r="T13" s="167"/>
      <c r="U13" s="167"/>
      <c r="V13" s="167"/>
      <c r="W13" s="167"/>
      <c r="X13" s="167"/>
      <c r="Y13" s="167"/>
      <c r="Z13" s="167"/>
      <c r="AA13" s="167"/>
      <c r="AB13" s="168"/>
    </row>
    <row r="14" spans="1:29" s="6" customFormat="1" ht="40.5" customHeight="1" thickBot="1" x14ac:dyDescent="0.25">
      <c r="A14" s="778" t="s">
        <v>395</v>
      </c>
      <c r="B14" s="779" t="s">
        <v>405</v>
      </c>
      <c r="C14" s="780" t="s">
        <v>436</v>
      </c>
      <c r="D14" s="780" t="s">
        <v>439</v>
      </c>
      <c r="E14" s="780" t="s">
        <v>438</v>
      </c>
      <c r="F14" s="781" t="s">
        <v>437</v>
      </c>
      <c r="G14" s="841" t="str">
        <f t="shared" si="4"/>
        <v/>
      </c>
      <c r="H14" s="841" t="str">
        <f t="shared" si="5"/>
        <v/>
      </c>
      <c r="I14" s="1"/>
      <c r="J14" s="800"/>
      <c r="K14" s="801"/>
      <c r="L14" s="802"/>
      <c r="M14" s="20"/>
      <c r="N14" s="800"/>
      <c r="O14" s="801"/>
      <c r="P14" s="801"/>
      <c r="Q14" s="801"/>
      <c r="R14" s="801"/>
      <c r="S14" s="801"/>
      <c r="T14" s="801"/>
      <c r="U14" s="801"/>
      <c r="V14" s="801"/>
      <c r="W14" s="801"/>
      <c r="X14" s="801"/>
      <c r="Y14" s="801"/>
      <c r="Z14" s="801"/>
      <c r="AA14" s="801"/>
      <c r="AB14" s="802"/>
    </row>
    <row r="15" spans="1:29" s="2" customFormat="1" ht="19.5" customHeight="1" thickBot="1" x14ac:dyDescent="0.25">
      <c r="A15" s="945" t="s">
        <v>477</v>
      </c>
      <c r="B15" s="946"/>
      <c r="C15" s="125"/>
      <c r="D15" s="125"/>
      <c r="E15" s="125"/>
      <c r="F15" s="126"/>
      <c r="G15" s="123"/>
      <c r="H15" s="124"/>
      <c r="I15" s="1"/>
      <c r="J15" s="123"/>
      <c r="K15" s="169"/>
      <c r="L15" s="124"/>
      <c r="M15" s="20"/>
      <c r="N15" s="123"/>
      <c r="O15" s="169"/>
      <c r="P15" s="169"/>
      <c r="Q15" s="169"/>
      <c r="R15" s="169"/>
      <c r="S15" s="169"/>
      <c r="T15" s="169"/>
      <c r="U15" s="169"/>
      <c r="V15" s="169"/>
      <c r="W15" s="169"/>
      <c r="X15" s="169"/>
      <c r="Y15" s="169"/>
      <c r="Z15" s="169"/>
      <c r="AA15" s="169"/>
      <c r="AB15" s="124"/>
      <c r="AC15" s="1"/>
    </row>
    <row r="16" spans="1:29" ht="63" customHeight="1" x14ac:dyDescent="0.2">
      <c r="A16" s="55" t="s">
        <v>159</v>
      </c>
      <c r="B16" s="10" t="s">
        <v>975</v>
      </c>
      <c r="C16" s="3" t="s">
        <v>976</v>
      </c>
      <c r="D16" s="3" t="s">
        <v>977</v>
      </c>
      <c r="E16" s="3" t="s">
        <v>978</v>
      </c>
      <c r="F16" s="26" t="s">
        <v>954</v>
      </c>
      <c r="G16" s="19" t="str">
        <f t="shared" ref="G16:G17" si="6">IF((COUNT(J16:L16)&gt;0),AVERAGE(J16:L16),"")</f>
        <v/>
      </c>
      <c r="H16" s="19" t="str">
        <f t="shared" ref="H16:H17" si="7">IF((COUNT(N16:AB16)&gt;0),AVERAGE(N16:AB16),"")</f>
        <v/>
      </c>
      <c r="J16" s="166"/>
      <c r="K16" s="167"/>
      <c r="L16" s="168"/>
      <c r="N16" s="166"/>
      <c r="O16" s="167"/>
      <c r="P16" s="167"/>
      <c r="Q16" s="167"/>
      <c r="R16" s="167"/>
      <c r="S16" s="167"/>
      <c r="T16" s="167"/>
      <c r="U16" s="167"/>
      <c r="V16" s="167"/>
      <c r="W16" s="167"/>
      <c r="X16" s="167"/>
      <c r="Y16" s="167"/>
      <c r="Z16" s="167"/>
      <c r="AA16" s="167"/>
      <c r="AB16" s="168"/>
    </row>
    <row r="17" spans="1:28" ht="66" customHeight="1" thickBot="1" x14ac:dyDescent="0.25">
      <c r="A17" s="782" t="s">
        <v>160</v>
      </c>
      <c r="B17" s="783" t="s">
        <v>278</v>
      </c>
      <c r="C17" s="772" t="s">
        <v>440</v>
      </c>
      <c r="D17" s="772" t="s">
        <v>441</v>
      </c>
      <c r="E17" s="772" t="s">
        <v>442</v>
      </c>
      <c r="F17" s="773" t="s">
        <v>443</v>
      </c>
      <c r="G17" s="845" t="str">
        <f t="shared" si="6"/>
        <v/>
      </c>
      <c r="H17" s="845" t="str">
        <f t="shared" si="7"/>
        <v/>
      </c>
      <c r="J17" s="842"/>
      <c r="K17" s="843"/>
      <c r="L17" s="844"/>
      <c r="N17" s="842"/>
      <c r="O17" s="843"/>
      <c r="P17" s="843"/>
      <c r="Q17" s="843"/>
      <c r="R17" s="843"/>
      <c r="S17" s="843"/>
      <c r="T17" s="843"/>
      <c r="U17" s="843"/>
      <c r="V17" s="843"/>
      <c r="W17" s="843"/>
      <c r="X17" s="843"/>
      <c r="Y17" s="843"/>
      <c r="Z17" s="843"/>
      <c r="AA17" s="843"/>
      <c r="AB17" s="844"/>
    </row>
    <row r="18" spans="1:28" ht="13.5" thickBot="1" x14ac:dyDescent="0.25"/>
    <row r="19" spans="1:28" ht="20.25" thickBot="1" x14ac:dyDescent="0.25">
      <c r="A19" s="128"/>
      <c r="B19" s="129" t="s">
        <v>693</v>
      </c>
      <c r="C19" s="130" t="s">
        <v>227</v>
      </c>
      <c r="D19" s="130" t="s">
        <v>227</v>
      </c>
      <c r="E19" s="131" t="s">
        <v>227</v>
      </c>
      <c r="F19" s="130" t="s">
        <v>226</v>
      </c>
      <c r="G19" s="130" t="s">
        <v>226</v>
      </c>
      <c r="H19" s="131" t="s">
        <v>226</v>
      </c>
    </row>
    <row r="20" spans="1:28" ht="18" x14ac:dyDescent="0.2">
      <c r="A20" s="140"/>
      <c r="B20" s="141" t="s">
        <v>662</v>
      </c>
      <c r="C20" s="134" t="s">
        <v>224</v>
      </c>
      <c r="D20" s="135" t="s">
        <v>225</v>
      </c>
      <c r="E20" s="136" t="s">
        <v>660</v>
      </c>
      <c r="F20" s="151" t="s">
        <v>224</v>
      </c>
      <c r="G20" s="152" t="s">
        <v>225</v>
      </c>
      <c r="H20" s="153" t="s">
        <v>660</v>
      </c>
    </row>
    <row r="21" spans="1:28" ht="18" x14ac:dyDescent="0.2">
      <c r="A21" s="57"/>
      <c r="B21" s="31" t="str">
        <f>A3</f>
        <v>Human and Physical Capital</v>
      </c>
      <c r="C21" s="536">
        <f>SUM(G4:G6)</f>
        <v>0</v>
      </c>
      <c r="D21" s="537">
        <f>3*COUNT(G4:G6)</f>
        <v>0</v>
      </c>
      <c r="E21" s="529">
        <f>IF(D21=0,0,C21/D21)</f>
        <v>0</v>
      </c>
      <c r="F21" s="538">
        <f>SUM(H4:H6)</f>
        <v>0</v>
      </c>
      <c r="G21" s="539">
        <f>3*COUNT(H4:H6)</f>
        <v>0</v>
      </c>
      <c r="H21" s="530">
        <f>IF(G21=0,0,F21/G21)</f>
        <v>0</v>
      </c>
    </row>
    <row r="22" spans="1:28" ht="36" x14ac:dyDescent="0.2">
      <c r="A22" s="58"/>
      <c r="B22" s="32" t="str">
        <f>A7</f>
        <v>Methodological Soundness and International Standards</v>
      </c>
      <c r="C22" s="536">
        <f>SUM(G8:G11)</f>
        <v>0</v>
      </c>
      <c r="D22" s="537">
        <f>3*COUNT(G8:G11)</f>
        <v>0</v>
      </c>
      <c r="E22" s="529">
        <f t="shared" ref="E22:E24" si="8">IF(D22=0,0,C22/D22)</f>
        <v>0</v>
      </c>
      <c r="F22" s="538">
        <f>SUM(H8:H11)</f>
        <v>0</v>
      </c>
      <c r="G22" s="537">
        <f>3*COUNT(H8:H11)</f>
        <v>0</v>
      </c>
      <c r="H22" s="529">
        <f t="shared" ref="H22" si="9">IF(G22=0,0,F22/G22)</f>
        <v>0</v>
      </c>
    </row>
    <row r="23" spans="1:28" ht="18" x14ac:dyDescent="0.2">
      <c r="A23" s="58"/>
      <c r="B23" s="32" t="str">
        <f>A12</f>
        <v>Quality Assurance</v>
      </c>
      <c r="C23" s="536">
        <f>SUM(G13:G14)</f>
        <v>0</v>
      </c>
      <c r="D23" s="537">
        <f>3*COUNT(G13:G14)</f>
        <v>0</v>
      </c>
      <c r="E23" s="529">
        <f t="shared" si="8"/>
        <v>0</v>
      </c>
      <c r="F23" s="538">
        <f>SUM(H13:H14)</f>
        <v>0</v>
      </c>
      <c r="G23" s="537">
        <f>3*COUNT(H13:H14)</f>
        <v>0</v>
      </c>
      <c r="H23" s="529">
        <f t="shared" ref="H23:H24" si="10">IF(G23=0,0,F23/G23)</f>
        <v>0</v>
      </c>
    </row>
    <row r="24" spans="1:28" ht="18.75" thickBot="1" x14ac:dyDescent="0.25">
      <c r="A24" s="59"/>
      <c r="B24" s="39" t="str">
        <f>A15</f>
        <v>Written Procedures and Documentation</v>
      </c>
      <c r="C24" s="536">
        <f>SUM(G16:G17)</f>
        <v>0</v>
      </c>
      <c r="D24" s="537">
        <f>3*COUNT(G16:G17)</f>
        <v>0</v>
      </c>
      <c r="E24" s="529">
        <f t="shared" si="8"/>
        <v>0</v>
      </c>
      <c r="F24" s="540">
        <f>SUM(H16:H17)</f>
        <v>0</v>
      </c>
      <c r="G24" s="541">
        <f>3*COUNT(H16:H17)</f>
        <v>0</v>
      </c>
      <c r="H24" s="531">
        <f t="shared" si="10"/>
        <v>0</v>
      </c>
    </row>
    <row r="25" spans="1:28" ht="18.75" customHeight="1" thickBot="1" x14ac:dyDescent="0.25">
      <c r="A25" s="532"/>
      <c r="B25" s="526" t="s">
        <v>661</v>
      </c>
      <c r="C25" s="959" t="s">
        <v>230</v>
      </c>
      <c r="D25" s="959"/>
      <c r="E25" s="533">
        <f>0.25*E21+0.25*E22+0.25*E23+0.25*E24</f>
        <v>0</v>
      </c>
      <c r="F25" s="960" t="s">
        <v>229</v>
      </c>
      <c r="G25" s="959"/>
      <c r="H25" s="534">
        <f>0.25*H21+0.25*H22+0.25*H23+0.25*H24</f>
        <v>0</v>
      </c>
    </row>
    <row r="38" spans="11:11" x14ac:dyDescent="0.2">
      <c r="K38" s="535"/>
    </row>
    <row r="66" spans="12:12" x14ac:dyDescent="0.2">
      <c r="L66" s="20" t="s">
        <v>673</v>
      </c>
    </row>
  </sheetData>
  <sheetProtection algorithmName="SHA-512" hashValue="Bb60rNy+EbdYNbY6X4PAuwTxuqWLxbxtL2SGNk69TMI/Jvba2rks74+139m+03QGqk3Vq+4b+vDzbbi34AryVA==" saltValue="9KiVNvIK5CPqKD/OEAtUiQ==" spinCount="100000" sheet="1" selectLockedCells="1"/>
  <customSheetViews>
    <customSheetView guid="{8C16BFE2-F3D8-422B-8AC6-2E1888F815D6}" showRuler="0" topLeftCell="A7">
      <pane xSplit="6" topLeftCell="G1" activePane="topRight" state="frozenSplit"/>
      <selection pane="topRight" activeCell="A12" sqref="A12:F12"/>
      <pageMargins left="0.7" right="0.7" top="0.75" bottom="0.75" header="0.3" footer="0.3"/>
      <headerFooter alignWithMargins="0"/>
    </customSheetView>
  </customSheetViews>
  <mergeCells count="8">
    <mergeCell ref="J1:L1"/>
    <mergeCell ref="C25:D25"/>
    <mergeCell ref="F25:G25"/>
    <mergeCell ref="A3:B3"/>
    <mergeCell ref="A15:B15"/>
    <mergeCell ref="A7:B7"/>
    <mergeCell ref="A12:B12"/>
    <mergeCell ref="A1:B2"/>
  </mergeCells>
  <phoneticPr fontId="0" type="noConversion"/>
  <dataValidations count="2">
    <dataValidation type="whole" allowBlank="1" showInputMessage="1" showErrorMessage="1" sqref="M4 I8 M8 G7 I10:I11 M10:M11 G15 I14 G12 I17 M17 M14 I4 I6 M6">
      <formula1>0</formula1>
      <formula2>3</formula2>
    </dataValidation>
    <dataValidation type="decimal" allowBlank="1" showInputMessage="1" showErrorMessage="1" errorTitle="Invalid Value" error="The only valid values are 0-3. Please enter a valid value." sqref="N4:AB6 J8:L11 N16:AB17 J13:L14 N13:AB14 J16:L17 N8:AB11 J4:L6">
      <formula1>0</formula1>
      <formula2>3</formula2>
    </dataValidation>
  </dataValidations>
  <pageMargins left="0.3" right="0.3" top="1" bottom="1" header="0" footer="0.5"/>
  <pageSetup orientation="landscape" r:id="rId1"/>
  <headerFooter differentFirst="1">
    <oddFooter>&amp;L&amp;P</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7"/>
  <sheetViews>
    <sheetView zoomScaleNormal="100" zoomScaleSheetLayoutView="100" workbookViewId="0">
      <selection activeCell="J4" sqref="J4"/>
    </sheetView>
  </sheetViews>
  <sheetFormatPr baseColWidth="10" defaultColWidth="8.85546875" defaultRowHeight="12.75" x14ac:dyDescent="0.2"/>
  <cols>
    <col min="1" max="1" width="5.42578125" style="56" customWidth="1"/>
    <col min="2" max="2" width="72.42578125" style="13" customWidth="1"/>
    <col min="3" max="7" width="14.28515625" style="14" customWidth="1"/>
    <col min="8" max="8" width="14.28515625" style="1" customWidth="1"/>
    <col min="9" max="9" width="8.85546875" style="1"/>
    <col min="10" max="28" width="8.85546875" style="20"/>
    <col min="29" max="16384" width="8.85546875" style="1"/>
  </cols>
  <sheetData>
    <row r="1" spans="1:29" ht="33.75" customHeight="1" x14ac:dyDescent="0.2">
      <c r="A1" s="965" t="s">
        <v>195</v>
      </c>
      <c r="B1" s="966"/>
      <c r="C1" s="371"/>
      <c r="D1" s="371"/>
      <c r="E1" s="371"/>
      <c r="F1" s="373"/>
      <c r="G1" s="325" t="s">
        <v>227</v>
      </c>
      <c r="H1" s="325" t="s">
        <v>228</v>
      </c>
      <c r="J1" s="956" t="s">
        <v>231</v>
      </c>
      <c r="K1" s="957"/>
      <c r="L1" s="958"/>
      <c r="N1" s="160" t="s">
        <v>232</v>
      </c>
      <c r="O1" s="69"/>
      <c r="P1" s="69"/>
      <c r="Q1" s="69"/>
      <c r="R1" s="69"/>
      <c r="S1" s="69"/>
      <c r="T1" s="69"/>
      <c r="U1" s="69"/>
      <c r="V1" s="69"/>
      <c r="W1" s="69"/>
      <c r="X1" s="69"/>
      <c r="Y1" s="69"/>
      <c r="Z1" s="69"/>
      <c r="AA1" s="69"/>
      <c r="AB1" s="78"/>
    </row>
    <row r="2" spans="1:29" ht="15.75" thickBot="1" x14ac:dyDescent="0.25">
      <c r="A2" s="967"/>
      <c r="B2" s="968"/>
      <c r="C2" s="374" t="s">
        <v>764</v>
      </c>
      <c r="D2" s="374" t="s">
        <v>765</v>
      </c>
      <c r="E2" s="374" t="s">
        <v>766</v>
      </c>
      <c r="F2" s="375"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5" t="s">
        <v>504</v>
      </c>
      <c r="B3" s="946"/>
      <c r="C3" s="125"/>
      <c r="D3" s="125"/>
      <c r="E3" s="125"/>
      <c r="F3" s="126"/>
      <c r="G3" s="127"/>
      <c r="H3" s="126"/>
      <c r="J3" s="162"/>
      <c r="K3" s="163"/>
      <c r="L3" s="164"/>
      <c r="M3" s="165"/>
      <c r="N3" s="162"/>
      <c r="O3" s="163"/>
      <c r="P3" s="163"/>
      <c r="Q3" s="163"/>
      <c r="R3" s="163"/>
      <c r="S3" s="163"/>
      <c r="T3" s="163"/>
      <c r="U3" s="163"/>
      <c r="V3" s="163"/>
      <c r="W3" s="163"/>
      <c r="X3" s="163"/>
      <c r="Y3" s="163"/>
      <c r="Z3" s="163"/>
      <c r="AA3" s="163"/>
      <c r="AB3" s="164"/>
    </row>
    <row r="4" spans="1:29" s="6" customFormat="1" ht="108" customHeight="1" x14ac:dyDescent="0.2">
      <c r="A4" s="542" t="s">
        <v>576</v>
      </c>
      <c r="B4" s="543" t="s">
        <v>1201</v>
      </c>
      <c r="C4" s="354" t="s">
        <v>984</v>
      </c>
      <c r="D4" s="354" t="s">
        <v>985</v>
      </c>
      <c r="E4" s="544" t="s">
        <v>979</v>
      </c>
      <c r="F4" s="355" t="s">
        <v>980</v>
      </c>
      <c r="G4" s="467" t="str">
        <f>IF((COUNT(J4:L4)&gt;0),AVERAGE(J4:L4),"")</f>
        <v/>
      </c>
      <c r="H4" s="462" t="str">
        <f>IF((COUNT(N4:AB4)&gt;0),AVERAGE(N4:AB4),"")</f>
        <v/>
      </c>
      <c r="I4" s="1"/>
      <c r="J4" s="453"/>
      <c r="K4" s="454"/>
      <c r="L4" s="455"/>
      <c r="M4" s="20"/>
      <c r="N4" s="453"/>
      <c r="O4" s="454"/>
      <c r="P4" s="454"/>
      <c r="Q4" s="454"/>
      <c r="R4" s="454"/>
      <c r="S4" s="454"/>
      <c r="T4" s="454"/>
      <c r="U4" s="454"/>
      <c r="V4" s="454"/>
      <c r="W4" s="454"/>
      <c r="X4" s="454"/>
      <c r="Y4" s="454"/>
      <c r="Z4" s="454"/>
      <c r="AA4" s="454"/>
      <c r="AB4" s="455"/>
    </row>
    <row r="5" spans="1:29" s="6" customFormat="1" ht="66.75" customHeight="1" thickBot="1" x14ac:dyDescent="0.25">
      <c r="A5" s="66" t="s">
        <v>577</v>
      </c>
      <c r="B5" s="27" t="s">
        <v>701</v>
      </c>
      <c r="C5" s="84" t="s">
        <v>201</v>
      </c>
      <c r="D5" s="84" t="s">
        <v>202</v>
      </c>
      <c r="E5" s="84" t="s">
        <v>203</v>
      </c>
      <c r="F5" s="81" t="s">
        <v>688</v>
      </c>
      <c r="G5" s="120" t="str">
        <f>IF((COUNT(J5:L5)&gt;0),AVERAGE(J5:L5),"")</f>
        <v/>
      </c>
      <c r="H5" s="76" t="str">
        <f>IF((COUNT(N5:AB5)&gt;0),AVERAGE(N5:AB5),"")</f>
        <v/>
      </c>
      <c r="I5" s="1"/>
      <c r="J5" s="166"/>
      <c r="K5" s="167"/>
      <c r="L5" s="168"/>
      <c r="M5" s="20"/>
      <c r="N5" s="166"/>
      <c r="O5" s="167"/>
      <c r="P5" s="167"/>
      <c r="Q5" s="167"/>
      <c r="R5" s="167"/>
      <c r="S5" s="167"/>
      <c r="T5" s="167"/>
      <c r="U5" s="167"/>
      <c r="V5" s="167"/>
      <c r="W5" s="167"/>
      <c r="X5" s="167"/>
      <c r="Y5" s="167"/>
      <c r="Z5" s="167"/>
      <c r="AA5" s="167"/>
      <c r="AB5" s="168"/>
    </row>
    <row r="6" spans="1:29" s="2" customFormat="1" ht="19.5" customHeight="1" thickBot="1" x14ac:dyDescent="0.25">
      <c r="A6" s="945" t="s">
        <v>476</v>
      </c>
      <c r="B6" s="946"/>
      <c r="C6" s="125"/>
      <c r="D6" s="125"/>
      <c r="E6" s="125"/>
      <c r="F6" s="126" t="s">
        <v>673</v>
      </c>
      <c r="G6" s="123"/>
      <c r="H6" s="124"/>
      <c r="I6" s="1"/>
      <c r="J6" s="123"/>
      <c r="K6" s="169"/>
      <c r="L6" s="124"/>
      <c r="M6" s="20"/>
      <c r="N6" s="123"/>
      <c r="O6" s="169"/>
      <c r="P6" s="169"/>
      <c r="Q6" s="169"/>
      <c r="R6" s="169"/>
      <c r="S6" s="169"/>
      <c r="T6" s="169"/>
      <c r="U6" s="169"/>
      <c r="V6" s="169"/>
      <c r="W6" s="169"/>
      <c r="X6" s="169"/>
      <c r="Y6" s="169"/>
      <c r="Z6" s="169"/>
      <c r="AA6" s="169"/>
      <c r="AB6" s="124"/>
      <c r="AC6" s="1"/>
    </row>
    <row r="7" spans="1:29" ht="60.75" customHeight="1" x14ac:dyDescent="0.2">
      <c r="A7" s="352" t="s">
        <v>578</v>
      </c>
      <c r="B7" s="369" t="s">
        <v>981</v>
      </c>
      <c r="C7" s="354" t="s">
        <v>986</v>
      </c>
      <c r="D7" s="354" t="s">
        <v>982</v>
      </c>
      <c r="E7" s="354" t="s">
        <v>983</v>
      </c>
      <c r="F7" s="355" t="s">
        <v>987</v>
      </c>
      <c r="G7" s="467" t="str">
        <f t="shared" ref="G7:G12" si="0">IF((COUNT(J7:L7)&gt;0),AVERAGE(J7:L7),"")</f>
        <v/>
      </c>
      <c r="H7" s="462" t="str">
        <f t="shared" ref="H7:H12" si="1">IF((COUNT(N7:AB7)&gt;0),AVERAGE(N7:AB7),"")</f>
        <v/>
      </c>
      <c r="J7" s="456"/>
      <c r="K7" s="457"/>
      <c r="L7" s="458"/>
      <c r="N7" s="456"/>
      <c r="O7" s="457"/>
      <c r="P7" s="457"/>
      <c r="Q7" s="457"/>
      <c r="R7" s="457"/>
      <c r="S7" s="457"/>
      <c r="T7" s="457"/>
      <c r="U7" s="457"/>
      <c r="V7" s="457"/>
      <c r="W7" s="457"/>
      <c r="X7" s="457"/>
      <c r="Y7" s="457"/>
      <c r="Z7" s="457"/>
      <c r="AA7" s="457"/>
      <c r="AB7" s="458"/>
    </row>
    <row r="8" spans="1:29" s="6" customFormat="1" ht="98.25" customHeight="1" x14ac:dyDescent="0.2">
      <c r="A8" s="61" t="s">
        <v>579</v>
      </c>
      <c r="B8" s="83" t="s">
        <v>988</v>
      </c>
      <c r="C8" s="24" t="s">
        <v>989</v>
      </c>
      <c r="D8" s="24" t="s">
        <v>990</v>
      </c>
      <c r="E8" s="24" t="s">
        <v>991</v>
      </c>
      <c r="F8" s="82" t="s">
        <v>992</v>
      </c>
      <c r="G8" s="120" t="str">
        <f t="shared" si="0"/>
        <v/>
      </c>
      <c r="H8" s="76" t="str">
        <f t="shared" si="1"/>
        <v/>
      </c>
      <c r="I8" s="1"/>
      <c r="J8" s="166"/>
      <c r="K8" s="167"/>
      <c r="L8" s="168"/>
      <c r="M8" s="20"/>
      <c r="N8" s="166"/>
      <c r="O8" s="167"/>
      <c r="P8" s="167"/>
      <c r="Q8" s="167"/>
      <c r="R8" s="167"/>
      <c r="S8" s="167"/>
      <c r="T8" s="167"/>
      <c r="U8" s="167"/>
      <c r="V8" s="167"/>
      <c r="W8" s="167"/>
      <c r="X8" s="167"/>
      <c r="Y8" s="167"/>
      <c r="Z8" s="167"/>
      <c r="AA8" s="167"/>
      <c r="AB8" s="168"/>
    </row>
    <row r="9" spans="1:29" s="6" customFormat="1" ht="96.6" customHeight="1" x14ac:dyDescent="0.2">
      <c r="A9" s="512" t="s">
        <v>580</v>
      </c>
      <c r="B9" s="545" t="s">
        <v>993</v>
      </c>
      <c r="C9" s="546" t="s">
        <v>994</v>
      </c>
      <c r="D9" s="546" t="s">
        <v>995</v>
      </c>
      <c r="E9" s="546" t="s">
        <v>996</v>
      </c>
      <c r="F9" s="547" t="s">
        <v>997</v>
      </c>
      <c r="G9" s="467" t="str">
        <f t="shared" si="0"/>
        <v/>
      </c>
      <c r="H9" s="462" t="str">
        <f t="shared" si="1"/>
        <v/>
      </c>
      <c r="I9" s="1"/>
      <c r="J9" s="456"/>
      <c r="K9" s="457"/>
      <c r="L9" s="458"/>
      <c r="M9" s="20"/>
      <c r="N9" s="456"/>
      <c r="O9" s="457"/>
      <c r="P9" s="457"/>
      <c r="Q9" s="457"/>
      <c r="R9" s="457"/>
      <c r="S9" s="457"/>
      <c r="T9" s="457"/>
      <c r="U9" s="457"/>
      <c r="V9" s="457"/>
      <c r="W9" s="457"/>
      <c r="X9" s="457"/>
      <c r="Y9" s="457"/>
      <c r="Z9" s="457"/>
      <c r="AA9" s="457"/>
      <c r="AB9" s="458"/>
    </row>
    <row r="10" spans="1:29" s="6" customFormat="1" ht="89.45" customHeight="1" x14ac:dyDescent="0.2">
      <c r="A10" s="61" t="s">
        <v>581</v>
      </c>
      <c r="B10" s="8" t="s">
        <v>791</v>
      </c>
      <c r="C10" s="5" t="s">
        <v>204</v>
      </c>
      <c r="D10" s="5" t="s">
        <v>205</v>
      </c>
      <c r="E10" s="5" t="s">
        <v>279</v>
      </c>
      <c r="F10" s="16" t="s">
        <v>280</v>
      </c>
      <c r="G10" s="120" t="str">
        <f t="shared" si="0"/>
        <v/>
      </c>
      <c r="H10" s="76" t="str">
        <f t="shared" si="1"/>
        <v/>
      </c>
      <c r="I10" s="1"/>
      <c r="J10" s="166"/>
      <c r="K10" s="167"/>
      <c r="L10" s="168"/>
      <c r="M10" s="20"/>
      <c r="N10" s="166"/>
      <c r="O10" s="167"/>
      <c r="P10" s="167"/>
      <c r="Q10" s="167"/>
      <c r="R10" s="167"/>
      <c r="S10" s="167"/>
      <c r="T10" s="167"/>
      <c r="U10" s="167"/>
      <c r="V10" s="167"/>
      <c r="W10" s="167"/>
      <c r="X10" s="167"/>
      <c r="Y10" s="167"/>
      <c r="Z10" s="167"/>
      <c r="AA10" s="167"/>
      <c r="AB10" s="168"/>
    </row>
    <row r="11" spans="1:29" ht="91.15" customHeight="1" x14ac:dyDescent="0.2">
      <c r="A11" s="548" t="s">
        <v>370</v>
      </c>
      <c r="B11" s="549" t="s">
        <v>281</v>
      </c>
      <c r="C11" s="514" t="s">
        <v>206</v>
      </c>
      <c r="D11" s="514" t="s">
        <v>254</v>
      </c>
      <c r="E11" s="514" t="s">
        <v>255</v>
      </c>
      <c r="F11" s="515" t="s">
        <v>256</v>
      </c>
      <c r="G11" s="467" t="str">
        <f t="shared" si="0"/>
        <v/>
      </c>
      <c r="H11" s="462" t="str">
        <f t="shared" si="1"/>
        <v/>
      </c>
      <c r="J11" s="456"/>
      <c r="K11" s="457"/>
      <c r="L11" s="458"/>
      <c r="N11" s="456"/>
      <c r="O11" s="457"/>
      <c r="P11" s="457"/>
      <c r="Q11" s="457"/>
      <c r="R11" s="457"/>
      <c r="S11" s="457"/>
      <c r="T11" s="457"/>
      <c r="U11" s="457"/>
      <c r="V11" s="457"/>
      <c r="W11" s="457"/>
      <c r="X11" s="457"/>
      <c r="Y11" s="457"/>
      <c r="Z11" s="457"/>
      <c r="AA11" s="457"/>
      <c r="AB11" s="458"/>
    </row>
    <row r="12" spans="1:29" s="6" customFormat="1" ht="96.75" customHeight="1" thickBot="1" x14ac:dyDescent="0.25">
      <c r="A12" s="328">
        <v>5.8</v>
      </c>
      <c r="B12" s="7" t="s">
        <v>998</v>
      </c>
      <c r="C12" s="5" t="s">
        <v>418</v>
      </c>
      <c r="D12" s="5" t="s">
        <v>419</v>
      </c>
      <c r="E12" s="5" t="s">
        <v>420</v>
      </c>
      <c r="F12" s="16" t="s">
        <v>406</v>
      </c>
      <c r="G12" s="120" t="str">
        <f t="shared" si="0"/>
        <v/>
      </c>
      <c r="H12" s="76" t="str">
        <f t="shared" si="1"/>
        <v/>
      </c>
      <c r="I12" s="1"/>
      <c r="J12" s="166"/>
      <c r="K12" s="167"/>
      <c r="L12" s="168"/>
      <c r="M12" s="20"/>
      <c r="N12" s="166"/>
      <c r="O12" s="167"/>
      <c r="P12" s="167"/>
      <c r="Q12" s="167"/>
      <c r="R12" s="167"/>
      <c r="S12" s="167"/>
      <c r="T12" s="167"/>
      <c r="U12" s="167"/>
      <c r="V12" s="167"/>
      <c r="W12" s="167"/>
      <c r="X12" s="167"/>
      <c r="Y12" s="167"/>
      <c r="Z12" s="167"/>
      <c r="AA12" s="167"/>
      <c r="AB12" s="168"/>
    </row>
    <row r="13" spans="1:29" s="2" customFormat="1" ht="19.5" customHeight="1" thickBot="1" x14ac:dyDescent="0.25">
      <c r="A13" s="943" t="s">
        <v>750</v>
      </c>
      <c r="B13" s="944"/>
      <c r="C13" s="139"/>
      <c r="D13" s="139"/>
      <c r="E13" s="139"/>
      <c r="F13" s="156"/>
      <c r="G13" s="123"/>
      <c r="H13" s="124"/>
      <c r="I13" s="1"/>
      <c r="J13" s="123"/>
      <c r="K13" s="169"/>
      <c r="L13" s="124"/>
      <c r="M13" s="20"/>
      <c r="N13" s="123"/>
      <c r="O13" s="169"/>
      <c r="P13" s="169"/>
      <c r="Q13" s="169"/>
      <c r="R13" s="169"/>
      <c r="S13" s="169"/>
      <c r="T13" s="169"/>
      <c r="U13" s="169"/>
      <c r="V13" s="169"/>
      <c r="W13" s="169"/>
      <c r="X13" s="169"/>
      <c r="Y13" s="169"/>
      <c r="Z13" s="169"/>
      <c r="AA13" s="169"/>
      <c r="AB13" s="124"/>
      <c r="AC13" s="1"/>
    </row>
    <row r="14" spans="1:29" ht="104.25" customHeight="1" x14ac:dyDescent="0.2">
      <c r="A14" s="550" t="s">
        <v>583</v>
      </c>
      <c r="B14" s="551" t="s">
        <v>428</v>
      </c>
      <c r="C14" s="552" t="s">
        <v>746</v>
      </c>
      <c r="D14" s="552" t="s">
        <v>747</v>
      </c>
      <c r="E14" s="552" t="s">
        <v>699</v>
      </c>
      <c r="F14" s="553" t="s">
        <v>700</v>
      </c>
      <c r="G14" s="467" t="str">
        <f t="shared" ref="G14:G19" si="2">IF((COUNT(J14:L14)&gt;0),AVERAGE(J14:L14),"")</f>
        <v/>
      </c>
      <c r="H14" s="462" t="str">
        <f t="shared" ref="H14:H19" si="3">IF((COUNT(N14:AB14)&gt;0),AVERAGE(N14:AB14),"")</f>
        <v/>
      </c>
      <c r="J14" s="456"/>
      <c r="K14" s="457"/>
      <c r="L14" s="458"/>
      <c r="N14" s="456"/>
      <c r="O14" s="457"/>
      <c r="P14" s="457"/>
      <c r="Q14" s="457"/>
      <c r="R14" s="457"/>
      <c r="S14" s="457"/>
      <c r="T14" s="457"/>
      <c r="U14" s="457"/>
      <c r="V14" s="457"/>
      <c r="W14" s="457"/>
      <c r="X14" s="457"/>
      <c r="Y14" s="457"/>
      <c r="Z14" s="457"/>
      <c r="AA14" s="457"/>
      <c r="AB14" s="458"/>
    </row>
    <row r="15" spans="1:29" s="6" customFormat="1" ht="130.5" customHeight="1" x14ac:dyDescent="0.2">
      <c r="A15" s="61" t="s">
        <v>584</v>
      </c>
      <c r="B15" s="7" t="s">
        <v>999</v>
      </c>
      <c r="C15" s="5" t="s">
        <v>1545</v>
      </c>
      <c r="D15" s="5" t="s">
        <v>1546</v>
      </c>
      <c r="E15" s="5" t="s">
        <v>1542</v>
      </c>
      <c r="F15" s="16" t="s">
        <v>1543</v>
      </c>
      <c r="G15" s="120" t="str">
        <f t="shared" si="2"/>
        <v/>
      </c>
      <c r="H15" s="76" t="str">
        <f t="shared" si="3"/>
        <v/>
      </c>
      <c r="I15" s="1"/>
      <c r="J15" s="166"/>
      <c r="K15" s="167"/>
      <c r="L15" s="168"/>
      <c r="M15" s="20"/>
      <c r="N15" s="166"/>
      <c r="O15" s="167"/>
      <c r="P15" s="167"/>
      <c r="Q15" s="167"/>
      <c r="R15" s="167"/>
      <c r="S15" s="167"/>
      <c r="T15" s="167"/>
      <c r="U15" s="167"/>
      <c r="V15" s="167"/>
      <c r="W15" s="167"/>
      <c r="X15" s="167"/>
      <c r="Y15" s="167"/>
      <c r="Z15" s="167"/>
      <c r="AA15" s="167"/>
      <c r="AB15" s="168"/>
    </row>
    <row r="16" spans="1:29" s="6" customFormat="1" ht="111" customHeight="1" x14ac:dyDescent="0.2">
      <c r="A16" s="512" t="s">
        <v>585</v>
      </c>
      <c r="B16" s="513" t="s">
        <v>1000</v>
      </c>
      <c r="C16" s="514" t="s">
        <v>1540</v>
      </c>
      <c r="D16" s="514" t="s">
        <v>1547</v>
      </c>
      <c r="E16" s="514" t="s">
        <v>1544</v>
      </c>
      <c r="F16" s="515" t="s">
        <v>1541</v>
      </c>
      <c r="G16" s="467" t="str">
        <f t="shared" si="2"/>
        <v/>
      </c>
      <c r="H16" s="462" t="str">
        <f t="shared" si="3"/>
        <v/>
      </c>
      <c r="I16" s="1"/>
      <c r="J16" s="456"/>
      <c r="K16" s="457"/>
      <c r="L16" s="458"/>
      <c r="M16" s="20"/>
      <c r="N16" s="456"/>
      <c r="O16" s="457"/>
      <c r="P16" s="457"/>
      <c r="Q16" s="457"/>
      <c r="R16" s="457"/>
      <c r="S16" s="457"/>
      <c r="T16" s="457"/>
      <c r="U16" s="457"/>
      <c r="V16" s="457"/>
      <c r="W16" s="457"/>
      <c r="X16" s="457"/>
      <c r="Y16" s="457"/>
      <c r="Z16" s="457"/>
      <c r="AA16" s="457"/>
      <c r="AB16" s="458"/>
    </row>
    <row r="17" spans="1:29" s="6" customFormat="1" ht="98.25" customHeight="1" x14ac:dyDescent="0.2">
      <c r="A17" s="61" t="s">
        <v>586</v>
      </c>
      <c r="B17" s="7" t="s">
        <v>1001</v>
      </c>
      <c r="C17" s="5" t="s">
        <v>1548</v>
      </c>
      <c r="D17" s="5" t="s">
        <v>1549</v>
      </c>
      <c r="E17" s="5" t="s">
        <v>1002</v>
      </c>
      <c r="F17" s="16" t="s">
        <v>177</v>
      </c>
      <c r="G17" s="120" t="str">
        <f t="shared" si="2"/>
        <v/>
      </c>
      <c r="H17" s="76" t="str">
        <f t="shared" si="3"/>
        <v/>
      </c>
      <c r="I17" s="1"/>
      <c r="J17" s="166"/>
      <c r="K17" s="167"/>
      <c r="L17" s="168"/>
      <c r="M17" s="20"/>
      <c r="N17" s="166"/>
      <c r="O17" s="167"/>
      <c r="P17" s="167"/>
      <c r="Q17" s="167"/>
      <c r="R17" s="167"/>
      <c r="S17" s="167"/>
      <c r="T17" s="167"/>
      <c r="U17" s="167"/>
      <c r="V17" s="167"/>
      <c r="W17" s="167"/>
      <c r="X17" s="167"/>
      <c r="Y17" s="167"/>
      <c r="Z17" s="167"/>
      <c r="AA17" s="167"/>
      <c r="AB17" s="168"/>
    </row>
    <row r="18" spans="1:29" s="6" customFormat="1" ht="93.75" customHeight="1" x14ac:dyDescent="0.2">
      <c r="A18" s="512" t="s">
        <v>396</v>
      </c>
      <c r="B18" s="513" t="s">
        <v>1003</v>
      </c>
      <c r="C18" s="514" t="s">
        <v>1539</v>
      </c>
      <c r="D18" s="514" t="s">
        <v>1538</v>
      </c>
      <c r="E18" s="514" t="s">
        <v>1004</v>
      </c>
      <c r="F18" s="515" t="s">
        <v>1005</v>
      </c>
      <c r="G18" s="467" t="str">
        <f t="shared" si="2"/>
        <v/>
      </c>
      <c r="H18" s="462" t="str">
        <f t="shared" si="3"/>
        <v/>
      </c>
      <c r="I18" s="1"/>
      <c r="J18" s="456"/>
      <c r="K18" s="457"/>
      <c r="L18" s="458"/>
      <c r="M18" s="20"/>
      <c r="N18" s="456"/>
      <c r="O18" s="457"/>
      <c r="P18" s="457"/>
      <c r="Q18" s="457"/>
      <c r="R18" s="457"/>
      <c r="S18" s="457"/>
      <c r="T18" s="457"/>
      <c r="U18" s="457"/>
      <c r="V18" s="457"/>
      <c r="W18" s="457"/>
      <c r="X18" s="457"/>
      <c r="Y18" s="457"/>
      <c r="Z18" s="457"/>
      <c r="AA18" s="457"/>
      <c r="AB18" s="458"/>
    </row>
    <row r="19" spans="1:29" s="6" customFormat="1" ht="114.75" customHeight="1" thickBot="1" x14ac:dyDescent="0.25">
      <c r="A19" s="699" t="s">
        <v>161</v>
      </c>
      <c r="B19" s="434" t="s">
        <v>1346</v>
      </c>
      <c r="C19" s="439" t="s">
        <v>338</v>
      </c>
      <c r="D19" s="439" t="s">
        <v>339</v>
      </c>
      <c r="E19" s="439" t="s">
        <v>1366</v>
      </c>
      <c r="F19" s="700" t="s">
        <v>340</v>
      </c>
      <c r="G19" s="120" t="str">
        <f t="shared" si="2"/>
        <v/>
      </c>
      <c r="H19" s="76" t="str">
        <f t="shared" si="3"/>
        <v/>
      </c>
      <c r="I19" s="1"/>
      <c r="J19" s="166"/>
      <c r="K19" s="167"/>
      <c r="L19" s="168"/>
      <c r="M19" s="20"/>
      <c r="N19" s="166"/>
      <c r="O19" s="167"/>
      <c r="P19" s="167"/>
      <c r="Q19" s="167"/>
      <c r="R19" s="167"/>
      <c r="S19" s="167"/>
      <c r="T19" s="167"/>
      <c r="U19" s="167"/>
      <c r="V19" s="167"/>
      <c r="W19" s="167"/>
      <c r="X19" s="167"/>
      <c r="Y19" s="167"/>
      <c r="Z19" s="167"/>
      <c r="AA19" s="167"/>
      <c r="AB19" s="168"/>
    </row>
    <row r="20" spans="1:29" s="2" customFormat="1" ht="19.5" customHeight="1" thickBot="1" x14ac:dyDescent="0.25">
      <c r="A20" s="943" t="s">
        <v>477</v>
      </c>
      <c r="B20" s="944"/>
      <c r="C20" s="139"/>
      <c r="D20" s="139"/>
      <c r="E20" s="139"/>
      <c r="F20" s="156"/>
      <c r="G20" s="123"/>
      <c r="H20" s="124"/>
      <c r="I20" s="1"/>
      <c r="J20" s="123"/>
      <c r="K20" s="169"/>
      <c r="L20" s="124"/>
      <c r="M20" s="20"/>
      <c r="N20" s="123"/>
      <c r="O20" s="169"/>
      <c r="P20" s="169"/>
      <c r="Q20" s="169"/>
      <c r="R20" s="169"/>
      <c r="S20" s="169"/>
      <c r="T20" s="169"/>
      <c r="U20" s="169"/>
      <c r="V20" s="169"/>
      <c r="W20" s="169"/>
      <c r="X20" s="169"/>
      <c r="Y20" s="169"/>
      <c r="Z20" s="169"/>
      <c r="AA20" s="169"/>
      <c r="AB20" s="124"/>
      <c r="AC20" s="1"/>
    </row>
    <row r="21" spans="1:29" s="6" customFormat="1" ht="95.25" customHeight="1" x14ac:dyDescent="0.2">
      <c r="A21" s="557" t="s">
        <v>162</v>
      </c>
      <c r="B21" s="558" t="s">
        <v>1006</v>
      </c>
      <c r="C21" s="552" t="s">
        <v>1007</v>
      </c>
      <c r="D21" s="552" t="s">
        <v>1008</v>
      </c>
      <c r="E21" s="552" t="s">
        <v>1009</v>
      </c>
      <c r="F21" s="553" t="s">
        <v>1010</v>
      </c>
      <c r="G21" s="443" t="str">
        <f t="shared" ref="G21:G22" si="4">IF((COUNT(J21:L21)&gt;0),AVERAGE(J21:L21),"")</f>
        <v/>
      </c>
      <c r="H21" s="444" t="str">
        <f t="shared" ref="H21:H22" si="5">IF((COUNT(N21:AB21)&gt;0),AVERAGE(N21:AB21),"")</f>
        <v/>
      </c>
      <c r="I21" s="1"/>
      <c r="J21" s="554"/>
      <c r="K21" s="555"/>
      <c r="L21" s="556"/>
      <c r="M21" s="20"/>
      <c r="N21" s="554"/>
      <c r="O21" s="555"/>
      <c r="P21" s="555"/>
      <c r="Q21" s="555"/>
      <c r="R21" s="555"/>
      <c r="S21" s="555"/>
      <c r="T21" s="555"/>
      <c r="U21" s="555"/>
      <c r="V21" s="555"/>
      <c r="W21" s="555"/>
      <c r="X21" s="555"/>
      <c r="Y21" s="555"/>
      <c r="Z21" s="555"/>
      <c r="AA21" s="555"/>
      <c r="AB21" s="556"/>
    </row>
    <row r="22" spans="1:29" s="6" customFormat="1" ht="107.25" customHeight="1" thickBot="1" x14ac:dyDescent="0.25">
      <c r="A22" s="327" t="s">
        <v>163</v>
      </c>
      <c r="B22" s="200" t="s">
        <v>1011</v>
      </c>
      <c r="C22" s="198" t="s">
        <v>1012</v>
      </c>
      <c r="D22" s="198" t="s">
        <v>1013</v>
      </c>
      <c r="E22" s="198" t="s">
        <v>1014</v>
      </c>
      <c r="F22" s="199" t="s">
        <v>1015</v>
      </c>
      <c r="G22" s="118" t="str">
        <f t="shared" si="4"/>
        <v/>
      </c>
      <c r="H22" s="119" t="str">
        <f t="shared" si="5"/>
        <v/>
      </c>
      <c r="I22" s="1"/>
      <c r="J22" s="305"/>
      <c r="K22" s="306"/>
      <c r="L22" s="307"/>
      <c r="M22" s="20"/>
      <c r="N22" s="305"/>
      <c r="O22" s="306"/>
      <c r="P22" s="306"/>
      <c r="Q22" s="306"/>
      <c r="R22" s="306"/>
      <c r="S22" s="306"/>
      <c r="T22" s="306"/>
      <c r="U22" s="306"/>
      <c r="V22" s="306"/>
      <c r="W22" s="306"/>
      <c r="X22" s="306"/>
      <c r="Y22" s="306"/>
      <c r="Z22" s="306"/>
      <c r="AA22" s="306"/>
      <c r="AB22" s="307"/>
    </row>
    <row r="23" spans="1:29" ht="13.5" thickBot="1" x14ac:dyDescent="0.25"/>
    <row r="24" spans="1:29" ht="20.25" thickBot="1" x14ac:dyDescent="0.25">
      <c r="A24" s="128"/>
      <c r="B24" s="129" t="s">
        <v>195</v>
      </c>
      <c r="C24" s="130" t="s">
        <v>227</v>
      </c>
      <c r="D24" s="130" t="s">
        <v>227</v>
      </c>
      <c r="E24" s="131" t="s">
        <v>227</v>
      </c>
      <c r="F24" s="130" t="s">
        <v>226</v>
      </c>
      <c r="G24" s="130" t="s">
        <v>226</v>
      </c>
      <c r="H24" s="131" t="s">
        <v>226</v>
      </c>
    </row>
    <row r="25" spans="1:29" ht="18" x14ac:dyDescent="0.2">
      <c r="A25" s="140"/>
      <c r="B25" s="158" t="s">
        <v>662</v>
      </c>
      <c r="C25" s="134" t="s">
        <v>224</v>
      </c>
      <c r="D25" s="135" t="s">
        <v>225</v>
      </c>
      <c r="E25" s="136" t="s">
        <v>660</v>
      </c>
      <c r="F25" s="151" t="s">
        <v>224</v>
      </c>
      <c r="G25" s="152" t="s">
        <v>225</v>
      </c>
      <c r="H25" s="153" t="s">
        <v>660</v>
      </c>
    </row>
    <row r="26" spans="1:29" ht="18" x14ac:dyDescent="0.2">
      <c r="A26" s="57"/>
      <c r="B26" s="31" t="str">
        <f>A3</f>
        <v>Human and Physical Capital</v>
      </c>
      <c r="C26" s="34">
        <f>SUM(G4:G5)</f>
        <v>0</v>
      </c>
      <c r="D26" s="521">
        <f>3*COUNT(G4:G5)</f>
        <v>0</v>
      </c>
      <c r="E26" s="35">
        <f>IF(D26=0,0,C26/D26)</f>
        <v>0</v>
      </c>
      <c r="F26" s="34">
        <f>SUM(H4:H5)</f>
        <v>0</v>
      </c>
      <c r="G26" s="561">
        <f>3*COUNT(H4:H5)</f>
        <v>0</v>
      </c>
      <c r="H26" s="560">
        <f>IF(G26=0,0,F26/G26)</f>
        <v>0</v>
      </c>
    </row>
    <row r="27" spans="1:29" ht="36" x14ac:dyDescent="0.2">
      <c r="A27" s="58"/>
      <c r="B27" s="32" t="str">
        <f>A6</f>
        <v>Methodological Soundness and International Standards</v>
      </c>
      <c r="C27" s="34">
        <f>SUM(G7:G12)</f>
        <v>0</v>
      </c>
      <c r="D27" s="521">
        <f>3*COUNT(G7:G12)</f>
        <v>0</v>
      </c>
      <c r="E27" s="35">
        <f t="shared" ref="E27:E29" si="6">IF(D27=0,0,C27/D27)</f>
        <v>0</v>
      </c>
      <c r="F27" s="34">
        <f>SUM(H7:H12)</f>
        <v>0</v>
      </c>
      <c r="G27" s="521">
        <f>3*COUNT(H7:H12)</f>
        <v>0</v>
      </c>
      <c r="H27" s="35">
        <f t="shared" ref="H27:H29" si="7">IF(G27=0,0,F27/G27)</f>
        <v>0</v>
      </c>
    </row>
    <row r="28" spans="1:29" ht="18" x14ac:dyDescent="0.2">
      <c r="A28" s="58"/>
      <c r="B28" s="32" t="str">
        <f>A13</f>
        <v xml:space="preserve">Quality Assurance </v>
      </c>
      <c r="C28" s="34">
        <f>SUM(G14:G19)</f>
        <v>0</v>
      </c>
      <c r="D28" s="521">
        <f>3*COUNT(G14:G19)</f>
        <v>0</v>
      </c>
      <c r="E28" s="35">
        <f t="shared" si="6"/>
        <v>0</v>
      </c>
      <c r="F28" s="34">
        <f>SUM(H14:H19)</f>
        <v>0</v>
      </c>
      <c r="G28" s="521">
        <f>3*COUNT(H14:H19)</f>
        <v>0</v>
      </c>
      <c r="H28" s="35">
        <f t="shared" si="7"/>
        <v>0</v>
      </c>
    </row>
    <row r="29" spans="1:29" ht="18.75" thickBot="1" x14ac:dyDescent="0.25">
      <c r="A29" s="59"/>
      <c r="B29" s="39" t="str">
        <f>A20</f>
        <v>Written Procedures and Documentation</v>
      </c>
      <c r="C29" s="34">
        <f>SUM(G21:G22)</f>
        <v>0</v>
      </c>
      <c r="D29" s="521">
        <f>3*COUNT(G21:G22)</f>
        <v>0</v>
      </c>
      <c r="E29" s="35">
        <f t="shared" si="6"/>
        <v>0</v>
      </c>
      <c r="F29" s="34">
        <f>SUM(H21:H22)</f>
        <v>0</v>
      </c>
      <c r="G29" s="521">
        <f>3*COUNT(H21:H22)</f>
        <v>0</v>
      </c>
      <c r="H29" s="35">
        <f t="shared" si="7"/>
        <v>0</v>
      </c>
    </row>
    <row r="30" spans="1:29" ht="18.75" customHeight="1" thickBot="1" x14ac:dyDescent="0.25">
      <c r="A30" s="532"/>
      <c r="B30" s="559" t="s">
        <v>661</v>
      </c>
      <c r="C30" s="950" t="s">
        <v>230</v>
      </c>
      <c r="D30" s="950"/>
      <c r="E30" s="528">
        <f>0.25*E26+0.25*E27+0.25*E28+0.25*E29</f>
        <v>0</v>
      </c>
      <c r="F30" s="951" t="s">
        <v>229</v>
      </c>
      <c r="G30" s="950"/>
      <c r="H30" s="528">
        <f>0.25*H26+0.25*H27+0.25*H28+0.25*H29</f>
        <v>0</v>
      </c>
    </row>
    <row r="67" spans="12:12" x14ac:dyDescent="0.2">
      <c r="L67" s="20" t="s">
        <v>673</v>
      </c>
    </row>
  </sheetData>
  <sheetProtection algorithmName="SHA-512" hashValue="TLZah+WMcSY+jmm2vX2ZgvCfY4qErjIfqUWqKZqfAOjxX+RZv7WcP+2Q2NCdtD/XyLbEFGmpWamve9NQZ6YtFA==" saltValue="QnBag8/aw8eAMt+nFt4dMg==" spinCount="100000" sheet="1" selectLockedCells="1"/>
  <customSheetViews>
    <customSheetView guid="{8C16BFE2-F3D8-422B-8AC6-2E1888F815D6}" showPageBreaks="1" view="pageBreakPreview" showRuler="0" topLeftCell="A16">
      <pane xSplit="6" topLeftCell="G1" activePane="topRight" state="frozenSplit"/>
      <selection pane="topRight" activeCell="A17" sqref="A17:F17"/>
      <rowBreaks count="3" manualBreakCount="3">
        <brk id="9" max="5" man="1"/>
        <brk id="10" max="5" man="1"/>
        <brk id="12" max="16383" man="1"/>
      </rowBreaks>
      <pageMargins left="0.7" right="0.7" top="0.75" bottom="0.75" header="0.3" footer="0.3"/>
      <headerFooter alignWithMargins="0"/>
    </customSheetView>
  </customSheetViews>
  <mergeCells count="8">
    <mergeCell ref="J1:L1"/>
    <mergeCell ref="C30:D30"/>
    <mergeCell ref="F30:G30"/>
    <mergeCell ref="A3:B3"/>
    <mergeCell ref="A20:B20"/>
    <mergeCell ref="A6:B6"/>
    <mergeCell ref="A13:B13"/>
    <mergeCell ref="A1:B2"/>
  </mergeCells>
  <phoneticPr fontId="0" type="noConversion"/>
  <dataValidations count="2">
    <dataValidation type="whole" allowBlank="1" showInputMessage="1" showErrorMessage="1" sqref="G13 I10 M10 M19 G20 M7 I12 M12 I15:I16 I7 I4 G6 M4 I19 M15:M16">
      <formula1>0</formula1>
      <formula2>3</formula2>
    </dataValidation>
    <dataValidation type="decimal" allowBlank="1" showInputMessage="1" showErrorMessage="1" errorTitle="Invalid Value" error="The only valid values are 0-3. Please enter a valid value." sqref="J4:L5 N4:AB5 J14:L19 J7:L12 N7:AB12 N14:AB19 N21:AB22 J21:L22">
      <formula1>0</formula1>
      <formula2>3</formula2>
    </dataValidation>
  </dataValidations>
  <pageMargins left="0.3" right="0.3" top="1" bottom="1" header="0" footer="0.5"/>
  <pageSetup orientation="landscape" r:id="rId1"/>
  <headerFooter differentFirst="1">
    <oddFooter>&amp;L&amp;P</oddFooter>
  </headerFooter>
  <rowBreaks count="3" manualBreakCount="3">
    <brk id="12" max="5" man="1"/>
    <brk id="16" max="5" man="1"/>
    <brk id="2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65"/>
  <sheetViews>
    <sheetView zoomScaleNormal="100" zoomScaleSheetLayoutView="100" workbookViewId="0">
      <selection activeCell="J4" sqref="J4"/>
    </sheetView>
  </sheetViews>
  <sheetFormatPr baseColWidth="10" defaultColWidth="8.85546875" defaultRowHeight="12.75" x14ac:dyDescent="0.2"/>
  <cols>
    <col min="1" max="1" width="5.42578125" style="50" customWidth="1"/>
    <col min="2" max="2" width="72.42578125" style="13" customWidth="1"/>
    <col min="3" max="7" width="14.28515625" style="14" customWidth="1"/>
    <col min="8" max="8" width="14.28515625" style="1" customWidth="1"/>
    <col min="9" max="9" width="8.85546875" style="1"/>
    <col min="10" max="28" width="8.85546875" style="20"/>
    <col min="29" max="16384" width="8.85546875" style="1"/>
  </cols>
  <sheetData>
    <row r="1" spans="1:29" ht="15.95" customHeight="1" x14ac:dyDescent="0.2">
      <c r="A1" s="969" t="s">
        <v>694</v>
      </c>
      <c r="B1" s="970"/>
      <c r="C1" s="371"/>
      <c r="D1" s="371"/>
      <c r="E1" s="371"/>
      <c r="F1" s="373"/>
      <c r="G1" s="325" t="s">
        <v>227</v>
      </c>
      <c r="H1" s="325" t="s">
        <v>228</v>
      </c>
      <c r="J1" s="956" t="s">
        <v>231</v>
      </c>
      <c r="K1" s="957"/>
      <c r="L1" s="958"/>
      <c r="N1" s="160" t="s">
        <v>232</v>
      </c>
      <c r="O1" s="69"/>
      <c r="P1" s="69"/>
      <c r="Q1" s="69"/>
      <c r="R1" s="69"/>
      <c r="S1" s="69"/>
      <c r="T1" s="69"/>
      <c r="U1" s="69"/>
      <c r="V1" s="69"/>
      <c r="W1" s="69"/>
      <c r="X1" s="69"/>
      <c r="Y1" s="69"/>
      <c r="Z1" s="69"/>
      <c r="AA1" s="69"/>
      <c r="AB1" s="78"/>
    </row>
    <row r="2" spans="1:29" ht="15.95" customHeight="1" thickBot="1" x14ac:dyDescent="0.25">
      <c r="A2" s="971"/>
      <c r="B2" s="972"/>
      <c r="C2" s="376" t="s">
        <v>764</v>
      </c>
      <c r="D2" s="376" t="s">
        <v>765</v>
      </c>
      <c r="E2" s="376" t="s">
        <v>766</v>
      </c>
      <c r="F2" s="377"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5" t="s">
        <v>504</v>
      </c>
      <c r="B3" s="946"/>
      <c r="C3" s="125"/>
      <c r="D3" s="125"/>
      <c r="E3" s="125"/>
      <c r="F3" s="126"/>
      <c r="G3" s="127"/>
      <c r="H3" s="126"/>
      <c r="J3" s="162"/>
      <c r="K3" s="163"/>
      <c r="L3" s="164"/>
      <c r="M3" s="165"/>
      <c r="N3" s="162"/>
      <c r="O3" s="163"/>
      <c r="P3" s="163"/>
      <c r="Q3" s="163"/>
      <c r="R3" s="163"/>
      <c r="S3" s="163"/>
      <c r="T3" s="163"/>
      <c r="U3" s="163"/>
      <c r="V3" s="163"/>
      <c r="W3" s="163"/>
      <c r="X3" s="163"/>
      <c r="Y3" s="163"/>
      <c r="Z3" s="163"/>
      <c r="AA3" s="163"/>
      <c r="AB3" s="164"/>
    </row>
    <row r="4" spans="1:29" ht="114" customHeight="1" x14ac:dyDescent="0.2">
      <c r="A4" s="769" t="s">
        <v>587</v>
      </c>
      <c r="B4" s="760" t="s">
        <v>479</v>
      </c>
      <c r="C4" s="761" t="s">
        <v>257</v>
      </c>
      <c r="D4" s="761" t="s">
        <v>515</v>
      </c>
      <c r="E4" s="761" t="s">
        <v>516</v>
      </c>
      <c r="F4" s="762" t="s">
        <v>517</v>
      </c>
      <c r="G4" s="798" t="str">
        <f>IF((COUNT(J4:L4)&gt;0),AVERAGE(J4:L4),"")</f>
        <v/>
      </c>
      <c r="H4" s="799" t="str">
        <f>IF((COUNT(N4:AB4)&gt;0),AVERAGE(N4:AB4),"")</f>
        <v/>
      </c>
      <c r="J4" s="804"/>
      <c r="K4" s="805"/>
      <c r="L4" s="806"/>
      <c r="N4" s="804"/>
      <c r="O4" s="805"/>
      <c r="P4" s="805"/>
      <c r="Q4" s="805"/>
      <c r="R4" s="805"/>
      <c r="S4" s="805"/>
      <c r="T4" s="805"/>
      <c r="U4" s="805"/>
      <c r="V4" s="805"/>
      <c r="W4" s="805"/>
      <c r="X4" s="805"/>
      <c r="Y4" s="805"/>
      <c r="Z4" s="805"/>
      <c r="AA4" s="805"/>
      <c r="AB4" s="806"/>
    </row>
    <row r="5" spans="1:29" ht="58.15" customHeight="1" x14ac:dyDescent="0.2">
      <c r="A5" s="49" t="s">
        <v>588</v>
      </c>
      <c r="B5" s="4" t="s">
        <v>648</v>
      </c>
      <c r="C5" s="15" t="s">
        <v>690</v>
      </c>
      <c r="D5" s="5" t="s">
        <v>258</v>
      </c>
      <c r="E5" s="5" t="s">
        <v>259</v>
      </c>
      <c r="F5" s="16" t="s">
        <v>757</v>
      </c>
      <c r="G5" s="120" t="str">
        <f t="shared" ref="G5:G7" si="0">IF((COUNT(J5:L5)&gt;0),AVERAGE(J5:L5),"")</f>
        <v/>
      </c>
      <c r="H5" s="76" t="str">
        <f t="shared" ref="H5:H7" si="1">IF((COUNT(N5:AB5)&gt;0),AVERAGE(N5:AB5),"")</f>
        <v/>
      </c>
      <c r="J5" s="166"/>
      <c r="K5" s="167"/>
      <c r="L5" s="168"/>
      <c r="N5" s="166"/>
      <c r="O5" s="167"/>
      <c r="P5" s="167"/>
      <c r="Q5" s="167"/>
      <c r="R5" s="167"/>
      <c r="S5" s="167"/>
      <c r="T5" s="167"/>
      <c r="U5" s="167"/>
      <c r="V5" s="167"/>
      <c r="W5" s="167"/>
      <c r="X5" s="167"/>
      <c r="Y5" s="167"/>
      <c r="Z5" s="167"/>
      <c r="AA5" s="167"/>
      <c r="AB5" s="168"/>
    </row>
    <row r="6" spans="1:29" ht="76.150000000000006" customHeight="1" x14ac:dyDescent="0.2">
      <c r="A6" s="784" t="s">
        <v>589</v>
      </c>
      <c r="B6" s="785" t="s">
        <v>1016</v>
      </c>
      <c r="C6" s="776" t="s">
        <v>1028</v>
      </c>
      <c r="D6" s="776" t="s">
        <v>1029</v>
      </c>
      <c r="E6" s="776" t="s">
        <v>1030</v>
      </c>
      <c r="F6" s="777" t="s">
        <v>1017</v>
      </c>
      <c r="G6" s="798" t="str">
        <f t="shared" si="0"/>
        <v/>
      </c>
      <c r="H6" s="799" t="str">
        <f t="shared" si="1"/>
        <v/>
      </c>
      <c r="J6" s="800"/>
      <c r="K6" s="801"/>
      <c r="L6" s="802"/>
      <c r="N6" s="800"/>
      <c r="O6" s="801"/>
      <c r="P6" s="801"/>
      <c r="Q6" s="801"/>
      <c r="R6" s="801"/>
      <c r="S6" s="801"/>
      <c r="T6" s="801"/>
      <c r="U6" s="801"/>
      <c r="V6" s="801"/>
      <c r="W6" s="801"/>
      <c r="X6" s="801"/>
      <c r="Y6" s="801"/>
      <c r="Z6" s="801"/>
      <c r="AA6" s="801"/>
      <c r="AB6" s="802"/>
    </row>
    <row r="7" spans="1:29" ht="66.599999999999994" customHeight="1" thickBot="1" x14ac:dyDescent="0.25">
      <c r="A7" s="49" t="s">
        <v>590</v>
      </c>
      <c r="B7" s="8" t="s">
        <v>1018</v>
      </c>
      <c r="C7" s="5" t="s">
        <v>260</v>
      </c>
      <c r="D7" s="5" t="s">
        <v>261</v>
      </c>
      <c r="E7" s="5" t="s">
        <v>262</v>
      </c>
      <c r="F7" s="16" t="s">
        <v>672</v>
      </c>
      <c r="G7" s="120" t="str">
        <f t="shared" si="0"/>
        <v/>
      </c>
      <c r="H7" s="76" t="str">
        <f t="shared" si="1"/>
        <v/>
      </c>
      <c r="J7" s="166"/>
      <c r="K7" s="167"/>
      <c r="L7" s="168"/>
      <c r="N7" s="166"/>
      <c r="O7" s="167"/>
      <c r="P7" s="167"/>
      <c r="Q7" s="167"/>
      <c r="R7" s="167"/>
      <c r="S7" s="167"/>
      <c r="T7" s="167"/>
      <c r="U7" s="167"/>
      <c r="V7" s="167"/>
      <c r="W7" s="167"/>
      <c r="X7" s="167"/>
      <c r="Y7" s="167"/>
      <c r="Z7" s="167"/>
      <c r="AA7" s="167"/>
      <c r="AB7" s="168"/>
    </row>
    <row r="8" spans="1:29" s="2" customFormat="1" ht="19.5" customHeight="1" thickBot="1" x14ac:dyDescent="0.25">
      <c r="A8" s="945" t="s">
        <v>476</v>
      </c>
      <c r="B8" s="946"/>
      <c r="C8" s="125"/>
      <c r="D8" s="125"/>
      <c r="E8" s="125"/>
      <c r="F8" s="126" t="s">
        <v>673</v>
      </c>
      <c r="G8" s="123"/>
      <c r="H8" s="124"/>
      <c r="I8" s="1"/>
      <c r="J8" s="123"/>
      <c r="K8" s="169"/>
      <c r="L8" s="124"/>
      <c r="M8" s="20"/>
      <c r="N8" s="123"/>
      <c r="O8" s="169"/>
      <c r="P8" s="169"/>
      <c r="Q8" s="169"/>
      <c r="R8" s="169"/>
      <c r="S8" s="169"/>
      <c r="T8" s="169"/>
      <c r="U8" s="169"/>
      <c r="V8" s="169"/>
      <c r="W8" s="169"/>
      <c r="X8" s="169"/>
      <c r="Y8" s="169"/>
      <c r="Z8" s="169"/>
      <c r="AA8" s="169"/>
      <c r="AB8" s="124"/>
      <c r="AC8" s="1"/>
    </row>
    <row r="9" spans="1:29" s="6" customFormat="1" ht="100.9" customHeight="1" x14ac:dyDescent="0.2">
      <c r="A9" s="786" t="s">
        <v>591</v>
      </c>
      <c r="B9" s="787" t="s">
        <v>263</v>
      </c>
      <c r="C9" s="761" t="s">
        <v>429</v>
      </c>
      <c r="D9" s="761" t="s">
        <v>431</v>
      </c>
      <c r="E9" s="761" t="s">
        <v>430</v>
      </c>
      <c r="F9" s="762" t="s">
        <v>432</v>
      </c>
      <c r="G9" s="798" t="str">
        <f t="shared" ref="G9:G14" si="2">IF((COUNT(J9:L9)&gt;0),AVERAGE(J9:L9),"")</f>
        <v/>
      </c>
      <c r="H9" s="799" t="str">
        <f t="shared" ref="H9:H14" si="3">IF((COUNT(N9:AB9)&gt;0),AVERAGE(N9:AB9),"")</f>
        <v/>
      </c>
      <c r="I9" s="1"/>
      <c r="J9" s="800"/>
      <c r="K9" s="801"/>
      <c r="L9" s="802"/>
      <c r="M9" s="20"/>
      <c r="N9" s="800"/>
      <c r="O9" s="801"/>
      <c r="P9" s="801"/>
      <c r="Q9" s="801"/>
      <c r="R9" s="801"/>
      <c r="S9" s="801"/>
      <c r="T9" s="801"/>
      <c r="U9" s="801"/>
      <c r="V9" s="801"/>
      <c r="W9" s="801"/>
      <c r="X9" s="801"/>
      <c r="Y9" s="801"/>
      <c r="Z9" s="801"/>
      <c r="AA9" s="801"/>
      <c r="AB9" s="802"/>
    </row>
    <row r="10" spans="1:29" s="6" customFormat="1" ht="119.25" customHeight="1" x14ac:dyDescent="0.2">
      <c r="A10" s="63" t="s">
        <v>592</v>
      </c>
      <c r="B10" s="693" t="s">
        <v>1325</v>
      </c>
      <c r="C10" s="694" t="s">
        <v>1019</v>
      </c>
      <c r="D10" s="439" t="s">
        <v>1327</v>
      </c>
      <c r="E10" s="439" t="s">
        <v>1214</v>
      </c>
      <c r="F10" s="695" t="s">
        <v>1020</v>
      </c>
      <c r="G10" s="120" t="str">
        <f t="shared" si="2"/>
        <v/>
      </c>
      <c r="H10" s="76" t="str">
        <f t="shared" si="3"/>
        <v/>
      </c>
      <c r="I10" s="1"/>
      <c r="J10" s="166"/>
      <c r="K10" s="167"/>
      <c r="L10" s="168"/>
      <c r="M10" s="20"/>
      <c r="N10" s="166"/>
      <c r="O10" s="167"/>
      <c r="P10" s="167"/>
      <c r="Q10" s="167"/>
      <c r="R10" s="167"/>
      <c r="S10" s="167"/>
      <c r="T10" s="167"/>
      <c r="U10" s="167"/>
      <c r="V10" s="167"/>
      <c r="W10" s="167"/>
      <c r="X10" s="167"/>
      <c r="Y10" s="167"/>
      <c r="Z10" s="167"/>
      <c r="AA10" s="167"/>
      <c r="AB10" s="168"/>
    </row>
    <row r="11" spans="1:29" s="6" customFormat="1" ht="129.75" customHeight="1" x14ac:dyDescent="0.2">
      <c r="A11" s="791" t="s">
        <v>593</v>
      </c>
      <c r="B11" s="788" t="s">
        <v>1326</v>
      </c>
      <c r="C11" s="789" t="s">
        <v>1021</v>
      </c>
      <c r="D11" s="789" t="s">
        <v>1328</v>
      </c>
      <c r="E11" s="789" t="s">
        <v>1022</v>
      </c>
      <c r="F11" s="790" t="s">
        <v>1023</v>
      </c>
      <c r="G11" s="798" t="str">
        <f t="shared" si="2"/>
        <v/>
      </c>
      <c r="H11" s="799" t="str">
        <f t="shared" si="3"/>
        <v/>
      </c>
      <c r="I11" s="1"/>
      <c r="J11" s="800"/>
      <c r="K11" s="801"/>
      <c r="L11" s="802"/>
      <c r="M11" s="20"/>
      <c r="N11" s="800"/>
      <c r="O11" s="801"/>
      <c r="P11" s="801"/>
      <c r="Q11" s="801"/>
      <c r="R11" s="801"/>
      <c r="S11" s="801"/>
      <c r="T11" s="801"/>
      <c r="U11" s="801"/>
      <c r="V11" s="801"/>
      <c r="W11" s="801"/>
      <c r="X11" s="801"/>
      <c r="Y11" s="801"/>
      <c r="Z11" s="801"/>
      <c r="AA11" s="801"/>
      <c r="AB11" s="802"/>
    </row>
    <row r="12" spans="1:29" s="6" customFormat="1" ht="72" customHeight="1" x14ac:dyDescent="0.2">
      <c r="A12" s="61" t="s">
        <v>594</v>
      </c>
      <c r="B12" s="7" t="s">
        <v>1024</v>
      </c>
      <c r="C12" s="5" t="s">
        <v>422</v>
      </c>
      <c r="D12" s="5" t="s">
        <v>423</v>
      </c>
      <c r="E12" s="5" t="s">
        <v>424</v>
      </c>
      <c r="F12" s="16" t="s">
        <v>425</v>
      </c>
      <c r="G12" s="120" t="str">
        <f t="shared" si="2"/>
        <v/>
      </c>
      <c r="H12" s="76" t="str">
        <f t="shared" si="3"/>
        <v/>
      </c>
      <c r="I12" s="1"/>
      <c r="J12" s="166"/>
      <c r="K12" s="167"/>
      <c r="L12" s="168"/>
      <c r="M12" s="20"/>
      <c r="N12" s="166"/>
      <c r="O12" s="167"/>
      <c r="P12" s="167"/>
      <c r="Q12" s="167"/>
      <c r="R12" s="167"/>
      <c r="S12" s="167"/>
      <c r="T12" s="167"/>
      <c r="U12" s="167"/>
      <c r="V12" s="167"/>
      <c r="W12" s="167"/>
      <c r="X12" s="167"/>
      <c r="Y12" s="167"/>
      <c r="Z12" s="167"/>
      <c r="AA12" s="167"/>
      <c r="AB12" s="168"/>
    </row>
    <row r="13" spans="1:29" s="6" customFormat="1" ht="145.5" customHeight="1" x14ac:dyDescent="0.2">
      <c r="A13" s="791" t="s">
        <v>595</v>
      </c>
      <c r="B13" s="788" t="s">
        <v>1329</v>
      </c>
      <c r="C13" s="789" t="s">
        <v>1212</v>
      </c>
      <c r="D13" s="789" t="s">
        <v>1213</v>
      </c>
      <c r="E13" s="789" t="s">
        <v>307</v>
      </c>
      <c r="F13" s="790" t="s">
        <v>207</v>
      </c>
      <c r="G13" s="798" t="str">
        <f t="shared" si="2"/>
        <v/>
      </c>
      <c r="H13" s="799" t="str">
        <f t="shared" si="3"/>
        <v/>
      </c>
      <c r="I13" s="1"/>
      <c r="J13" s="800"/>
      <c r="K13" s="801"/>
      <c r="L13" s="802"/>
      <c r="M13" s="20"/>
      <c r="N13" s="800"/>
      <c r="O13" s="801"/>
      <c r="P13" s="801"/>
      <c r="Q13" s="801"/>
      <c r="R13" s="801"/>
      <c r="S13" s="801"/>
      <c r="T13" s="801"/>
      <c r="U13" s="801"/>
      <c r="V13" s="801"/>
      <c r="W13" s="801"/>
      <c r="X13" s="801"/>
      <c r="Y13" s="801"/>
      <c r="Z13" s="801"/>
      <c r="AA13" s="801"/>
      <c r="AB13" s="802"/>
    </row>
    <row r="14" spans="1:29" s="6" customFormat="1" ht="53.25" thickBot="1" x14ac:dyDescent="0.25">
      <c r="A14" s="61" t="s">
        <v>596</v>
      </c>
      <c r="B14" s="7" t="s">
        <v>268</v>
      </c>
      <c r="C14" s="5" t="s">
        <v>264</v>
      </c>
      <c r="D14" s="5" t="s">
        <v>265</v>
      </c>
      <c r="E14" s="5" t="s">
        <v>266</v>
      </c>
      <c r="F14" s="16" t="s">
        <v>267</v>
      </c>
      <c r="G14" s="120" t="str">
        <f t="shared" si="2"/>
        <v/>
      </c>
      <c r="H14" s="76" t="str">
        <f t="shared" si="3"/>
        <v/>
      </c>
      <c r="I14" s="1"/>
      <c r="J14" s="166"/>
      <c r="K14" s="167"/>
      <c r="L14" s="168"/>
      <c r="M14" s="20"/>
      <c r="N14" s="166"/>
      <c r="O14" s="167"/>
      <c r="P14" s="167"/>
      <c r="Q14" s="167"/>
      <c r="R14" s="167"/>
      <c r="S14" s="167"/>
      <c r="T14" s="167"/>
      <c r="U14" s="167"/>
      <c r="V14" s="167"/>
      <c r="W14" s="167"/>
      <c r="X14" s="167"/>
      <c r="Y14" s="167"/>
      <c r="Z14" s="167"/>
      <c r="AA14" s="167"/>
      <c r="AB14" s="168"/>
    </row>
    <row r="15" spans="1:29" s="2" customFormat="1" ht="19.5" customHeight="1" thickBot="1" x14ac:dyDescent="0.25">
      <c r="A15" s="945" t="s">
        <v>750</v>
      </c>
      <c r="B15" s="946"/>
      <c r="C15" s="125"/>
      <c r="D15" s="125"/>
      <c r="E15" s="125"/>
      <c r="F15" s="126"/>
      <c r="G15" s="123"/>
      <c r="H15" s="124"/>
      <c r="I15" s="1"/>
      <c r="J15" s="123"/>
      <c r="K15" s="169"/>
      <c r="L15" s="124"/>
      <c r="M15" s="20"/>
      <c r="N15" s="123"/>
      <c r="O15" s="169"/>
      <c r="P15" s="169"/>
      <c r="Q15" s="169"/>
      <c r="R15" s="169"/>
      <c r="S15" s="169"/>
      <c r="T15" s="169"/>
      <c r="U15" s="169"/>
      <c r="V15" s="169"/>
      <c r="W15" s="169"/>
      <c r="X15" s="169"/>
      <c r="Y15" s="169"/>
      <c r="Z15" s="169"/>
      <c r="AA15" s="169"/>
      <c r="AB15" s="124"/>
      <c r="AC15" s="1"/>
    </row>
    <row r="16" spans="1:29" s="6" customFormat="1" ht="68.45" customHeight="1" x14ac:dyDescent="0.2">
      <c r="A16" s="792" t="s">
        <v>373</v>
      </c>
      <c r="B16" s="793" t="s">
        <v>1031</v>
      </c>
      <c r="C16" s="794" t="s">
        <v>407</v>
      </c>
      <c r="D16" s="794" t="s">
        <v>408</v>
      </c>
      <c r="E16" s="794" t="s">
        <v>415</v>
      </c>
      <c r="F16" s="795" t="s">
        <v>480</v>
      </c>
      <c r="G16" s="798" t="str">
        <f t="shared" ref="G16:G19" si="4">IF((COUNT(J16:L16)&gt;0),AVERAGE(J16:L16),"")</f>
        <v/>
      </c>
      <c r="H16" s="799" t="str">
        <f t="shared" ref="H16:H19" si="5">IF((COUNT(N16:AB16)&gt;0),AVERAGE(N16:AB16),"")</f>
        <v/>
      </c>
      <c r="I16" s="1"/>
      <c r="J16" s="800"/>
      <c r="K16" s="801"/>
      <c r="L16" s="802"/>
      <c r="M16" s="20"/>
      <c r="N16" s="800"/>
      <c r="O16" s="801"/>
      <c r="P16" s="801"/>
      <c r="Q16" s="801"/>
      <c r="R16" s="801"/>
      <c r="S16" s="801"/>
      <c r="T16" s="801"/>
      <c r="U16" s="801"/>
      <c r="V16" s="801"/>
      <c r="W16" s="801"/>
      <c r="X16" s="801"/>
      <c r="Y16" s="801"/>
      <c r="Z16" s="801"/>
      <c r="AA16" s="801"/>
      <c r="AB16" s="802"/>
    </row>
    <row r="17" spans="1:29" s="6" customFormat="1" ht="66.599999999999994" customHeight="1" x14ac:dyDescent="0.2">
      <c r="A17" s="61" t="s">
        <v>397</v>
      </c>
      <c r="B17" s="676" t="s">
        <v>1025</v>
      </c>
      <c r="C17" s="507" t="s">
        <v>269</v>
      </c>
      <c r="D17" s="507" t="s">
        <v>270</v>
      </c>
      <c r="E17" s="507" t="s">
        <v>271</v>
      </c>
      <c r="F17" s="16" t="s">
        <v>416</v>
      </c>
      <c r="G17" s="76" t="str">
        <f t="shared" si="4"/>
        <v/>
      </c>
      <c r="H17" s="76" t="str">
        <f t="shared" si="5"/>
        <v/>
      </c>
      <c r="I17" s="1"/>
      <c r="J17" s="166"/>
      <c r="K17" s="167"/>
      <c r="L17" s="168"/>
      <c r="M17" s="20"/>
      <c r="N17" s="166"/>
      <c r="O17" s="167"/>
      <c r="P17" s="167"/>
      <c r="Q17" s="167"/>
      <c r="R17" s="167"/>
      <c r="S17" s="167"/>
      <c r="T17" s="167"/>
      <c r="U17" s="167"/>
      <c r="V17" s="167"/>
      <c r="W17" s="167"/>
      <c r="X17" s="167"/>
      <c r="Y17" s="167"/>
      <c r="Z17" s="167"/>
      <c r="AA17" s="167"/>
      <c r="AB17" s="168"/>
    </row>
    <row r="18" spans="1:29" s="6" customFormat="1" ht="58.15" customHeight="1" x14ac:dyDescent="0.2">
      <c r="A18" s="774" t="s">
        <v>398</v>
      </c>
      <c r="B18" s="775" t="s">
        <v>236</v>
      </c>
      <c r="C18" s="776" t="s">
        <v>237</v>
      </c>
      <c r="D18" s="776" t="s">
        <v>649</v>
      </c>
      <c r="E18" s="776" t="s">
        <v>650</v>
      </c>
      <c r="F18" s="777" t="s">
        <v>651</v>
      </c>
      <c r="G18" s="798" t="str">
        <f t="shared" si="4"/>
        <v/>
      </c>
      <c r="H18" s="799" t="str">
        <f t="shared" si="5"/>
        <v/>
      </c>
      <c r="I18" s="1"/>
      <c r="J18" s="800"/>
      <c r="K18" s="801"/>
      <c r="L18" s="802"/>
      <c r="M18" s="20"/>
      <c r="N18" s="800"/>
      <c r="O18" s="801"/>
      <c r="P18" s="801"/>
      <c r="Q18" s="801"/>
      <c r="R18" s="801"/>
      <c r="S18" s="801"/>
      <c r="T18" s="801"/>
      <c r="U18" s="801"/>
      <c r="V18" s="801"/>
      <c r="W18" s="801"/>
      <c r="X18" s="801"/>
      <c r="Y18" s="801"/>
      <c r="Z18" s="801"/>
      <c r="AA18" s="801"/>
      <c r="AB18" s="802"/>
    </row>
    <row r="19" spans="1:29" s="67" customFormat="1" ht="64.150000000000006" customHeight="1" thickBot="1" x14ac:dyDescent="0.25">
      <c r="A19" s="61" t="s">
        <v>321</v>
      </c>
      <c r="B19" s="676" t="s">
        <v>349</v>
      </c>
      <c r="C19" s="507" t="s">
        <v>444</v>
      </c>
      <c r="D19" s="507" t="s">
        <v>445</v>
      </c>
      <c r="E19" s="507" t="s">
        <v>446</v>
      </c>
      <c r="F19" s="16" t="s">
        <v>447</v>
      </c>
      <c r="G19" s="120" t="str">
        <f t="shared" si="4"/>
        <v/>
      </c>
      <c r="H19" s="76" t="str">
        <f t="shared" si="5"/>
        <v/>
      </c>
      <c r="I19" s="1"/>
      <c r="J19" s="166"/>
      <c r="K19" s="167"/>
      <c r="L19" s="168"/>
      <c r="M19" s="20"/>
      <c r="N19" s="166"/>
      <c r="O19" s="167"/>
      <c r="P19" s="167"/>
      <c r="Q19" s="167"/>
      <c r="R19" s="167"/>
      <c r="S19" s="167"/>
      <c r="T19" s="167"/>
      <c r="U19" s="167"/>
      <c r="V19" s="167"/>
      <c r="W19" s="167"/>
      <c r="X19" s="167"/>
      <c r="Y19" s="167"/>
      <c r="Z19" s="167"/>
      <c r="AA19" s="167"/>
      <c r="AB19" s="168"/>
    </row>
    <row r="20" spans="1:29" s="2" customFormat="1" ht="19.5" customHeight="1" thickBot="1" x14ac:dyDescent="0.25">
      <c r="A20" s="945" t="s">
        <v>477</v>
      </c>
      <c r="B20" s="946"/>
      <c r="C20" s="125"/>
      <c r="D20" s="125"/>
      <c r="E20" s="125"/>
      <c r="F20" s="126"/>
      <c r="G20" s="123"/>
      <c r="H20" s="124"/>
      <c r="I20" s="1"/>
      <c r="J20" s="123"/>
      <c r="K20" s="169"/>
      <c r="L20" s="124"/>
      <c r="M20" s="20"/>
      <c r="N20" s="123"/>
      <c r="O20" s="169"/>
      <c r="P20" s="169"/>
      <c r="Q20" s="169"/>
      <c r="R20" s="169"/>
      <c r="S20" s="169"/>
      <c r="T20" s="169"/>
      <c r="U20" s="169"/>
      <c r="V20" s="169"/>
      <c r="W20" s="169"/>
      <c r="X20" s="169"/>
      <c r="Y20" s="169"/>
      <c r="Z20" s="169"/>
      <c r="AA20" s="169"/>
      <c r="AB20" s="124"/>
      <c r="AC20" s="1"/>
    </row>
    <row r="21" spans="1:29" ht="41.45" customHeight="1" x14ac:dyDescent="0.2">
      <c r="A21" s="796" t="s">
        <v>322</v>
      </c>
      <c r="B21" s="797" t="s">
        <v>1026</v>
      </c>
      <c r="C21" s="761" t="s">
        <v>1027</v>
      </c>
      <c r="D21" s="761" t="s">
        <v>1536</v>
      </c>
      <c r="E21" s="761" t="s">
        <v>792</v>
      </c>
      <c r="F21" s="762" t="s">
        <v>793</v>
      </c>
      <c r="G21" s="849" t="str">
        <f t="shared" ref="G21:G22" si="6">IF((COUNT(J21:L21)&gt;0),AVERAGE(J21:L21),"")</f>
        <v/>
      </c>
      <c r="H21" s="850" t="str">
        <f t="shared" ref="H21:H22" si="7">IF((COUNT(N21:AB21)&gt;0),AVERAGE(N21:AB21),"")</f>
        <v/>
      </c>
      <c r="J21" s="846"/>
      <c r="K21" s="847"/>
      <c r="L21" s="848"/>
      <c r="N21" s="846"/>
      <c r="O21" s="847"/>
      <c r="P21" s="847"/>
      <c r="Q21" s="847"/>
      <c r="R21" s="847"/>
      <c r="S21" s="847"/>
      <c r="T21" s="847"/>
      <c r="U21" s="847"/>
      <c r="V21" s="847"/>
      <c r="W21" s="847"/>
      <c r="X21" s="847"/>
      <c r="Y21" s="847"/>
      <c r="Z21" s="847"/>
      <c r="AA21" s="847"/>
      <c r="AB21" s="848"/>
    </row>
    <row r="22" spans="1:29" ht="75" customHeight="1" thickBot="1" x14ac:dyDescent="0.25">
      <c r="A22" s="201" t="s">
        <v>164</v>
      </c>
      <c r="B22" s="202" t="s">
        <v>208</v>
      </c>
      <c r="C22" s="11" t="s">
        <v>238</v>
      </c>
      <c r="D22" s="11" t="s">
        <v>239</v>
      </c>
      <c r="E22" s="11" t="s">
        <v>240</v>
      </c>
      <c r="F22" s="77" t="s">
        <v>241</v>
      </c>
      <c r="G22" s="118" t="str">
        <f t="shared" si="6"/>
        <v/>
      </c>
      <c r="H22" s="119" t="str">
        <f t="shared" si="7"/>
        <v/>
      </c>
      <c r="J22" s="203"/>
      <c r="K22" s="204"/>
      <c r="L22" s="205"/>
      <c r="N22" s="203"/>
      <c r="O22" s="204"/>
      <c r="P22" s="204"/>
      <c r="Q22" s="204"/>
      <c r="R22" s="204"/>
      <c r="S22" s="204"/>
      <c r="T22" s="204"/>
      <c r="U22" s="204"/>
      <c r="V22" s="204"/>
      <c r="W22" s="204"/>
      <c r="X22" s="204"/>
      <c r="Y22" s="204"/>
      <c r="Z22" s="204"/>
      <c r="AA22" s="204"/>
      <c r="AB22" s="205"/>
    </row>
    <row r="23" spans="1:29" ht="13.5" thickBot="1" x14ac:dyDescent="0.25">
      <c r="A23" s="62"/>
      <c r="B23" s="25"/>
      <c r="C23" s="20"/>
      <c r="D23" s="20"/>
      <c r="E23" s="20"/>
      <c r="F23" s="20"/>
      <c r="G23" s="20"/>
    </row>
    <row r="24" spans="1:29" ht="20.25" thickBot="1" x14ac:dyDescent="0.25">
      <c r="A24" s="128"/>
      <c r="B24" s="129" t="s">
        <v>694</v>
      </c>
      <c r="C24" s="130" t="s">
        <v>227</v>
      </c>
      <c r="D24" s="130" t="s">
        <v>227</v>
      </c>
      <c r="E24" s="131" t="s">
        <v>227</v>
      </c>
      <c r="F24" s="130" t="s">
        <v>226</v>
      </c>
      <c r="G24" s="130" t="s">
        <v>226</v>
      </c>
      <c r="H24" s="131" t="s">
        <v>226</v>
      </c>
    </row>
    <row r="25" spans="1:29" ht="18" x14ac:dyDescent="0.2">
      <c r="A25" s="140"/>
      <c r="B25" s="141" t="s">
        <v>662</v>
      </c>
      <c r="C25" s="134" t="s">
        <v>224</v>
      </c>
      <c r="D25" s="135" t="s">
        <v>225</v>
      </c>
      <c r="E25" s="136" t="s">
        <v>660</v>
      </c>
      <c r="F25" s="151" t="s">
        <v>224</v>
      </c>
      <c r="G25" s="152" t="s">
        <v>225</v>
      </c>
      <c r="H25" s="153" t="s">
        <v>660</v>
      </c>
    </row>
    <row r="26" spans="1:29" ht="18" x14ac:dyDescent="0.2">
      <c r="A26" s="57"/>
      <c r="B26" s="31" t="str">
        <f>A3</f>
        <v>Human and Physical Capital</v>
      </c>
      <c r="C26" s="34">
        <f>SUM(G4:G7)</f>
        <v>0</v>
      </c>
      <c r="D26" s="521">
        <f>3*COUNT(G4:G7)</f>
        <v>0</v>
      </c>
      <c r="E26" s="35">
        <f>IF(D26=0,0,C26/D26)</f>
        <v>0</v>
      </c>
      <c r="F26" s="34">
        <f>SUM(H4:H7)</f>
        <v>0</v>
      </c>
      <c r="G26" s="561">
        <f>3*COUNT(H4:H7)</f>
        <v>0</v>
      </c>
      <c r="H26" s="560">
        <f>IF(G26=0,0,F26/G26)</f>
        <v>0</v>
      </c>
    </row>
    <row r="27" spans="1:29" ht="36" x14ac:dyDescent="0.2">
      <c r="A27" s="58"/>
      <c r="B27" s="32" t="str">
        <f>A8</f>
        <v>Methodological Soundness and International Standards</v>
      </c>
      <c r="C27" s="34">
        <f>SUM(G9:G14)</f>
        <v>0</v>
      </c>
      <c r="D27" s="521">
        <f>3*COUNT(G9:G14)</f>
        <v>0</v>
      </c>
      <c r="E27" s="35">
        <f t="shared" ref="E27:E29" si="8">IF(D27=0,0,C27/D27)</f>
        <v>0</v>
      </c>
      <c r="F27" s="34">
        <f>SUM(H9:H14)</f>
        <v>0</v>
      </c>
      <c r="G27" s="521">
        <f>3*COUNT(H9:H14)</f>
        <v>0</v>
      </c>
      <c r="H27" s="35">
        <f t="shared" ref="H27:H29" si="9">IF(G27=0,0,F27/G27)</f>
        <v>0</v>
      </c>
    </row>
    <row r="28" spans="1:29" ht="18" x14ac:dyDescent="0.2">
      <c r="A28" s="58"/>
      <c r="B28" s="32" t="str">
        <f>A15</f>
        <v xml:space="preserve">Quality Assurance </v>
      </c>
      <c r="C28" s="34">
        <f>SUM(G16:G19)</f>
        <v>0</v>
      </c>
      <c r="D28" s="521">
        <f>3*COUNT(G16:G19)</f>
        <v>0</v>
      </c>
      <c r="E28" s="35">
        <f t="shared" si="8"/>
        <v>0</v>
      </c>
      <c r="F28" s="34">
        <f>SUM(H16:H19)</f>
        <v>0</v>
      </c>
      <c r="G28" s="521">
        <f>3*COUNT(H16:H19)</f>
        <v>0</v>
      </c>
      <c r="H28" s="35">
        <f t="shared" si="9"/>
        <v>0</v>
      </c>
    </row>
    <row r="29" spans="1:29" ht="18.75" thickBot="1" x14ac:dyDescent="0.25">
      <c r="A29" s="59"/>
      <c r="B29" s="39" t="str">
        <f>A20</f>
        <v>Written Procedures and Documentation</v>
      </c>
      <c r="C29" s="34">
        <f>SUM(G21:G22)</f>
        <v>0</v>
      </c>
      <c r="D29" s="521">
        <f>3*COUNT(G21:G22)</f>
        <v>0</v>
      </c>
      <c r="E29" s="35">
        <f t="shared" si="8"/>
        <v>0</v>
      </c>
      <c r="F29" s="34">
        <f>SUM(H21:H22)</f>
        <v>0</v>
      </c>
      <c r="G29" s="521">
        <f>3*COUNT(H21:H22)</f>
        <v>0</v>
      </c>
      <c r="H29" s="35">
        <f t="shared" si="9"/>
        <v>0</v>
      </c>
    </row>
    <row r="30" spans="1:29" ht="18.75" thickBot="1" x14ac:dyDescent="0.25">
      <c r="A30" s="532"/>
      <c r="B30" s="559" t="s">
        <v>661</v>
      </c>
      <c r="C30" s="950" t="s">
        <v>230</v>
      </c>
      <c r="D30" s="950"/>
      <c r="E30" s="528">
        <f>0.25*E26+0.25*E27+0.25*E28+0.25*E29</f>
        <v>0</v>
      </c>
      <c r="F30" s="951" t="s">
        <v>229</v>
      </c>
      <c r="G30" s="950"/>
      <c r="H30" s="528">
        <f>0.25*H26+0.25*H27+0.25*H28+0.25*H29</f>
        <v>0</v>
      </c>
    </row>
    <row r="65" spans="12:12" x14ac:dyDescent="0.2">
      <c r="L65" s="20" t="s">
        <v>673</v>
      </c>
    </row>
  </sheetData>
  <sheetProtection algorithmName="SHA-512" hashValue="PsnATPjjhaRrWiJIvzNxsA5wepLudo3ymc6IjdaDE9O87GGzVGqsmn+yQHChT0UgGXuwqbO5WaqTN7Hvwzy0yw==" saltValue="rYH9zpqRnaPkovWyVSbI3g==" spinCount="100000" sheet="1" selectLockedCells="1"/>
  <customSheetViews>
    <customSheetView guid="{8C16BFE2-F3D8-422B-8AC6-2E1888F815D6}" showRuler="0" topLeftCell="A10">
      <pane xSplit="6" topLeftCell="G1" activePane="topRight" state="frozenSplit"/>
      <selection pane="topRight" activeCell="A15" sqref="A15:IV15"/>
      <pageMargins left="0.7" right="0.7" top="0.75" bottom="0.75" header="0.3" footer="0.3"/>
      <headerFooter alignWithMargins="0"/>
    </customSheetView>
  </customSheetViews>
  <mergeCells count="8">
    <mergeCell ref="J1:L1"/>
    <mergeCell ref="C30:D30"/>
    <mergeCell ref="F30:G30"/>
    <mergeCell ref="A3:B3"/>
    <mergeCell ref="A20:B20"/>
    <mergeCell ref="A15:B15"/>
    <mergeCell ref="A1:B2"/>
    <mergeCell ref="A8:B8"/>
  </mergeCells>
  <phoneticPr fontId="0" type="noConversion"/>
  <dataValidations count="2">
    <dataValidation type="whole" allowBlank="1" showInputMessage="1" showErrorMessage="1" sqref="G8 I17 I4 M4 M9 I12 M22 M12 M17 I14 M14 I22 M6 I19 G15 G20 M19 I6 I9">
      <formula1>0</formula1>
      <formula2>3</formula2>
    </dataValidation>
    <dataValidation type="decimal" allowBlank="1" showInputMessage="1" showErrorMessage="1" errorTitle="Invalid Value" error="The only valid values are 0-3. Please enter a valid value. " sqref="J4:L7 N4:AB7 N21:AB22 J16:L19 N16:AB19 J21:L22 N9:AB14 J9:L14">
      <formula1>0</formula1>
      <formula2>3</formula2>
    </dataValidation>
  </dataValidations>
  <pageMargins left="0.3" right="0.3" top="1" bottom="1" header="0" footer="0.5"/>
  <pageSetup orientation="landscape" r:id="rId1"/>
  <headerFooter differentFirst="1">
    <oddFooter>&amp;L&amp;P</oddFooter>
  </headerFooter>
  <rowBreaks count="2" manualBreakCount="2">
    <brk id="9" max="5" man="1"/>
    <brk id="12" max="5" man="1"/>
  </rowBreaks>
  <ignoredErrors>
    <ignoredError sqref="C2:F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74"/>
  <sheetViews>
    <sheetView zoomScaleNormal="100" zoomScaleSheetLayoutView="100" workbookViewId="0">
      <selection activeCell="N4" sqref="N4"/>
    </sheetView>
  </sheetViews>
  <sheetFormatPr baseColWidth="10" defaultColWidth="8.85546875" defaultRowHeight="12.75" x14ac:dyDescent="0.2"/>
  <cols>
    <col min="1" max="1" width="5.42578125" style="56" customWidth="1"/>
    <col min="2" max="2" width="72.42578125" style="13" customWidth="1"/>
    <col min="3" max="7" width="14.28515625" style="14" customWidth="1"/>
    <col min="8" max="8" width="14.28515625" style="1" customWidth="1"/>
    <col min="9" max="9" width="8.85546875" style="1"/>
    <col min="10" max="28" width="8.85546875" style="183"/>
    <col min="29" max="16384" width="8.85546875" style="1"/>
  </cols>
  <sheetData>
    <row r="1" spans="1:29" ht="15.95" customHeight="1" x14ac:dyDescent="0.2">
      <c r="A1" s="969" t="s">
        <v>414</v>
      </c>
      <c r="B1" s="970"/>
      <c r="C1" s="371"/>
      <c r="D1" s="371"/>
      <c r="E1" s="371"/>
      <c r="F1" s="373"/>
      <c r="G1" s="325" t="s">
        <v>227</v>
      </c>
      <c r="H1" s="325" t="s">
        <v>228</v>
      </c>
      <c r="J1" s="973" t="s">
        <v>231</v>
      </c>
      <c r="K1" s="974"/>
      <c r="L1" s="975"/>
      <c r="N1" s="159" t="s">
        <v>232</v>
      </c>
      <c r="O1" s="184"/>
      <c r="P1" s="184"/>
      <c r="Q1" s="184"/>
      <c r="R1" s="184"/>
      <c r="S1" s="184"/>
      <c r="T1" s="184"/>
      <c r="U1" s="184"/>
      <c r="V1" s="184"/>
      <c r="W1" s="184"/>
      <c r="X1" s="184"/>
      <c r="Y1" s="184"/>
      <c r="Z1" s="184"/>
      <c r="AA1" s="184"/>
      <c r="AB1" s="185"/>
    </row>
    <row r="2" spans="1:29" ht="15.95" customHeight="1" thickBot="1" x14ac:dyDescent="0.25">
      <c r="A2" s="971"/>
      <c r="B2" s="972"/>
      <c r="C2" s="376" t="s">
        <v>764</v>
      </c>
      <c r="D2" s="376" t="s">
        <v>765</v>
      </c>
      <c r="E2" s="376" t="s">
        <v>766</v>
      </c>
      <c r="F2" s="377" t="s">
        <v>767</v>
      </c>
      <c r="G2" s="326" t="s">
        <v>652</v>
      </c>
      <c r="H2" s="326" t="s">
        <v>652</v>
      </c>
      <c r="J2" s="186">
        <v>1</v>
      </c>
      <c r="K2" s="187">
        <v>2</v>
      </c>
      <c r="L2" s="188">
        <v>3</v>
      </c>
      <c r="N2" s="186">
        <v>1</v>
      </c>
      <c r="O2" s="187">
        <v>2</v>
      </c>
      <c r="P2" s="187">
        <v>3</v>
      </c>
      <c r="Q2" s="187">
        <v>4</v>
      </c>
      <c r="R2" s="187">
        <v>5</v>
      </c>
      <c r="S2" s="187">
        <v>6</v>
      </c>
      <c r="T2" s="187">
        <v>7</v>
      </c>
      <c r="U2" s="187">
        <v>8</v>
      </c>
      <c r="V2" s="187">
        <v>9</v>
      </c>
      <c r="W2" s="187">
        <v>10</v>
      </c>
      <c r="X2" s="187">
        <v>11</v>
      </c>
      <c r="Y2" s="187">
        <v>12</v>
      </c>
      <c r="Z2" s="187">
        <v>13</v>
      </c>
      <c r="AA2" s="187">
        <v>14</v>
      </c>
      <c r="AB2" s="188">
        <v>15</v>
      </c>
    </row>
    <row r="3" spans="1:29" s="2" customFormat="1" ht="19.5" customHeight="1" thickBot="1" x14ac:dyDescent="0.25">
      <c r="A3" s="945" t="s">
        <v>504</v>
      </c>
      <c r="B3" s="946"/>
      <c r="C3" s="139"/>
      <c r="D3" s="139"/>
      <c r="E3" s="139"/>
      <c r="F3" s="156"/>
      <c r="G3" s="127"/>
      <c r="H3" s="126"/>
      <c r="J3" s="189"/>
      <c r="K3" s="190"/>
      <c r="L3" s="191"/>
      <c r="M3" s="192"/>
      <c r="N3" s="189"/>
      <c r="O3" s="190"/>
      <c r="P3" s="190"/>
      <c r="Q3" s="190"/>
      <c r="R3" s="190"/>
      <c r="S3" s="190"/>
      <c r="T3" s="190"/>
      <c r="U3" s="190"/>
      <c r="V3" s="190"/>
      <c r="W3" s="190"/>
      <c r="X3" s="190"/>
      <c r="Y3" s="190"/>
      <c r="Z3" s="190"/>
      <c r="AA3" s="190"/>
      <c r="AB3" s="191"/>
    </row>
    <row r="4" spans="1:29" ht="72" customHeight="1" x14ac:dyDescent="0.2">
      <c r="A4" s="566" t="s">
        <v>10</v>
      </c>
      <c r="B4" s="567" t="s">
        <v>1039</v>
      </c>
      <c r="C4" s="346" t="s">
        <v>1040</v>
      </c>
      <c r="D4" s="346" t="s">
        <v>1041</v>
      </c>
      <c r="E4" s="346" t="s">
        <v>1042</v>
      </c>
      <c r="F4" s="347" t="s">
        <v>1498</v>
      </c>
      <c r="G4" s="445" t="str">
        <f>IF((COUNT(J4:L4)&gt;0),AVERAGE(J4:L4),"")</f>
        <v/>
      </c>
      <c r="H4" s="446" t="str">
        <f>IF((COUNT(N4:AB4)&gt;0),AVERAGE(N4:AB4),"")</f>
        <v/>
      </c>
      <c r="J4" s="456"/>
      <c r="K4" s="454"/>
      <c r="L4" s="455"/>
      <c r="M4" s="20"/>
      <c r="N4" s="453"/>
      <c r="O4" s="454"/>
      <c r="P4" s="454"/>
      <c r="Q4" s="454"/>
      <c r="R4" s="454"/>
      <c r="S4" s="454"/>
      <c r="T4" s="454"/>
      <c r="U4" s="454"/>
      <c r="V4" s="454"/>
      <c r="W4" s="454"/>
      <c r="X4" s="454"/>
      <c r="Y4" s="454"/>
      <c r="Z4" s="454"/>
      <c r="AA4" s="454"/>
      <c r="AB4" s="455"/>
    </row>
    <row r="5" spans="1:29" ht="73.900000000000006" customHeight="1" x14ac:dyDescent="0.2">
      <c r="A5" s="49" t="s">
        <v>11</v>
      </c>
      <c r="B5" s="4" t="s">
        <v>1043</v>
      </c>
      <c r="C5" s="15" t="s">
        <v>1044</v>
      </c>
      <c r="D5" s="5" t="s">
        <v>1045</v>
      </c>
      <c r="E5" s="5" t="s">
        <v>1046</v>
      </c>
      <c r="F5" s="16" t="s">
        <v>1499</v>
      </c>
      <c r="G5" s="120" t="str">
        <f t="shared" ref="G5:G14" si="0">IF((COUNT(J5:L5)&gt;0),AVERAGE(J5:L5),"")</f>
        <v/>
      </c>
      <c r="H5" s="76" t="str">
        <f t="shared" ref="H5:H14" si="1">IF((COUNT(N5:AB5)&gt;0),AVERAGE(N5:AB5),"")</f>
        <v/>
      </c>
      <c r="J5" s="166"/>
      <c r="K5" s="167"/>
      <c r="L5" s="168"/>
      <c r="M5" s="20"/>
      <c r="N5" s="166"/>
      <c r="O5" s="167"/>
      <c r="P5" s="167"/>
      <c r="Q5" s="167"/>
      <c r="R5" s="167"/>
      <c r="S5" s="167"/>
      <c r="T5" s="167"/>
      <c r="U5" s="167"/>
      <c r="V5" s="167"/>
      <c r="W5" s="167"/>
      <c r="X5" s="167"/>
      <c r="Y5" s="167"/>
      <c r="Z5" s="167"/>
      <c r="AA5" s="167"/>
      <c r="AB5" s="168"/>
    </row>
    <row r="6" spans="1:29" ht="96" customHeight="1" x14ac:dyDescent="0.2">
      <c r="A6" s="548" t="s">
        <v>12</v>
      </c>
      <c r="B6" s="549" t="s">
        <v>1047</v>
      </c>
      <c r="C6" s="514" t="s">
        <v>1048</v>
      </c>
      <c r="D6" s="514" t="s">
        <v>1049</v>
      </c>
      <c r="E6" s="514" t="s">
        <v>1050</v>
      </c>
      <c r="F6" s="515" t="s">
        <v>1051</v>
      </c>
      <c r="G6" s="467" t="str">
        <f t="shared" si="0"/>
        <v/>
      </c>
      <c r="H6" s="462" t="str">
        <f t="shared" si="1"/>
        <v/>
      </c>
      <c r="J6" s="456"/>
      <c r="K6" s="457"/>
      <c r="L6" s="458"/>
      <c r="M6" s="20"/>
      <c r="N6" s="456"/>
      <c r="O6" s="457"/>
      <c r="P6" s="457"/>
      <c r="Q6" s="457"/>
      <c r="R6" s="457"/>
      <c r="S6" s="457"/>
      <c r="T6" s="457"/>
      <c r="U6" s="457"/>
      <c r="V6" s="457"/>
      <c r="W6" s="457"/>
      <c r="X6" s="457"/>
      <c r="Y6" s="457"/>
      <c r="Z6" s="457"/>
      <c r="AA6" s="457"/>
      <c r="AB6" s="458"/>
    </row>
    <row r="7" spans="1:29" ht="127.15" customHeight="1" x14ac:dyDescent="0.2">
      <c r="A7" s="49" t="s">
        <v>600</v>
      </c>
      <c r="B7" s="4" t="s">
        <v>1353</v>
      </c>
      <c r="C7" s="15" t="s">
        <v>1316</v>
      </c>
      <c r="D7" s="5" t="s">
        <v>1317</v>
      </c>
      <c r="E7" s="5" t="s">
        <v>1314</v>
      </c>
      <c r="F7" s="16" t="s">
        <v>1315</v>
      </c>
      <c r="G7" s="120" t="str">
        <f t="shared" si="0"/>
        <v/>
      </c>
      <c r="H7" s="76" t="str">
        <f t="shared" si="1"/>
        <v/>
      </c>
      <c r="J7" s="166"/>
      <c r="K7" s="167"/>
      <c r="L7" s="168"/>
      <c r="M7" s="20"/>
      <c r="N7" s="166"/>
      <c r="O7" s="167"/>
      <c r="P7" s="167"/>
      <c r="Q7" s="167"/>
      <c r="R7" s="167"/>
      <c r="S7" s="167"/>
      <c r="T7" s="167"/>
      <c r="U7" s="167"/>
      <c r="V7" s="167"/>
      <c r="W7" s="167"/>
      <c r="X7" s="167"/>
      <c r="Y7" s="167"/>
      <c r="Z7" s="167"/>
      <c r="AA7" s="167"/>
      <c r="AB7" s="168"/>
    </row>
    <row r="8" spans="1:29" ht="79.150000000000006" customHeight="1" x14ac:dyDescent="0.2">
      <c r="A8" s="548" t="s">
        <v>601</v>
      </c>
      <c r="B8" s="549" t="s">
        <v>508</v>
      </c>
      <c r="C8" s="514" t="s">
        <v>1052</v>
      </c>
      <c r="D8" s="514" t="s">
        <v>1053</v>
      </c>
      <c r="E8" s="514" t="s">
        <v>1054</v>
      </c>
      <c r="F8" s="515" t="s">
        <v>1055</v>
      </c>
      <c r="G8" s="467" t="str">
        <f t="shared" si="0"/>
        <v/>
      </c>
      <c r="H8" s="462" t="str">
        <f t="shared" si="1"/>
        <v/>
      </c>
      <c r="J8" s="456"/>
      <c r="K8" s="457"/>
      <c r="L8" s="458"/>
      <c r="M8" s="20"/>
      <c r="N8" s="456"/>
      <c r="O8" s="457"/>
      <c r="P8" s="457"/>
      <c r="Q8" s="457"/>
      <c r="R8" s="457"/>
      <c r="S8" s="457"/>
      <c r="T8" s="457"/>
      <c r="U8" s="457"/>
      <c r="V8" s="457"/>
      <c r="W8" s="457"/>
      <c r="X8" s="457"/>
      <c r="Y8" s="457"/>
      <c r="Z8" s="457"/>
      <c r="AA8" s="457"/>
      <c r="AB8" s="458"/>
    </row>
    <row r="9" spans="1:29" ht="144.6" customHeight="1" x14ac:dyDescent="0.2">
      <c r="A9" s="696" t="s">
        <v>602</v>
      </c>
      <c r="B9" s="434" t="s">
        <v>1365</v>
      </c>
      <c r="C9" s="439" t="s">
        <v>1512</v>
      </c>
      <c r="D9" s="439" t="s">
        <v>1513</v>
      </c>
      <c r="E9" s="439" t="s">
        <v>1226</v>
      </c>
      <c r="F9" s="440" t="s">
        <v>1215</v>
      </c>
      <c r="G9" s="568" t="str">
        <f t="shared" si="0"/>
        <v/>
      </c>
      <c r="H9" s="569" t="str">
        <f t="shared" si="1"/>
        <v/>
      </c>
      <c r="I9" s="68"/>
      <c r="J9" s="570"/>
      <c r="K9" s="571"/>
      <c r="L9" s="572"/>
      <c r="M9" s="406"/>
      <c r="N9" s="570"/>
      <c r="O9" s="571"/>
      <c r="P9" s="571"/>
      <c r="Q9" s="571"/>
      <c r="R9" s="571"/>
      <c r="S9" s="571"/>
      <c r="T9" s="571"/>
      <c r="U9" s="571"/>
      <c r="V9" s="571"/>
      <c r="W9" s="571"/>
      <c r="X9" s="571"/>
      <c r="Y9" s="571"/>
      <c r="Z9" s="571"/>
      <c r="AA9" s="571"/>
      <c r="AB9" s="572"/>
    </row>
    <row r="10" spans="1:29" s="6" customFormat="1" ht="63.6" customHeight="1" x14ac:dyDescent="0.2">
      <c r="A10" s="512" t="s">
        <v>603</v>
      </c>
      <c r="B10" s="545" t="s">
        <v>790</v>
      </c>
      <c r="C10" s="546" t="s">
        <v>742</v>
      </c>
      <c r="D10" s="546" t="s">
        <v>743</v>
      </c>
      <c r="E10" s="546" t="s">
        <v>744</v>
      </c>
      <c r="F10" s="547" t="s">
        <v>745</v>
      </c>
      <c r="G10" s="467" t="str">
        <f t="shared" si="0"/>
        <v/>
      </c>
      <c r="H10" s="462" t="str">
        <f t="shared" si="1"/>
        <v/>
      </c>
      <c r="I10" s="68"/>
      <c r="J10" s="456"/>
      <c r="K10" s="457"/>
      <c r="L10" s="458"/>
      <c r="M10" s="406"/>
      <c r="N10" s="456"/>
      <c r="O10" s="457"/>
      <c r="P10" s="457"/>
      <c r="Q10" s="457"/>
      <c r="R10" s="457"/>
      <c r="S10" s="457"/>
      <c r="T10" s="457"/>
      <c r="U10" s="457"/>
      <c r="V10" s="457"/>
      <c r="W10" s="457"/>
      <c r="X10" s="457"/>
      <c r="Y10" s="457"/>
      <c r="Z10" s="457"/>
      <c r="AA10" s="457"/>
      <c r="AB10" s="458"/>
    </row>
    <row r="11" spans="1:29" ht="83.45" customHeight="1" x14ac:dyDescent="0.2">
      <c r="A11" s="704" t="s">
        <v>604</v>
      </c>
      <c r="B11" s="690" t="s">
        <v>1205</v>
      </c>
      <c r="C11" s="691" t="s">
        <v>1206</v>
      </c>
      <c r="D11" s="691" t="s">
        <v>1207</v>
      </c>
      <c r="E11" s="691" t="s">
        <v>1352</v>
      </c>
      <c r="F11" s="692" t="s">
        <v>1208</v>
      </c>
      <c r="G11" s="568" t="str">
        <f t="shared" si="0"/>
        <v/>
      </c>
      <c r="H11" s="569" t="str">
        <f t="shared" si="1"/>
        <v/>
      </c>
      <c r="I11" s="68"/>
      <c r="J11" s="573"/>
      <c r="K11" s="574"/>
      <c r="L11" s="575"/>
      <c r="M11" s="406"/>
      <c r="N11" s="573"/>
      <c r="O11" s="574"/>
      <c r="P11" s="574"/>
      <c r="Q11" s="574"/>
      <c r="R11" s="574"/>
      <c r="S11" s="574"/>
      <c r="T11" s="574"/>
      <c r="U11" s="574"/>
      <c r="V11" s="574"/>
      <c r="W11" s="574"/>
      <c r="X11" s="574"/>
      <c r="Y11" s="574"/>
      <c r="Z11" s="574"/>
      <c r="AA11" s="574"/>
      <c r="AB11" s="575"/>
    </row>
    <row r="12" spans="1:29" s="6" customFormat="1" ht="101.45" customHeight="1" x14ac:dyDescent="0.2">
      <c r="A12" s="701" t="s">
        <v>605</v>
      </c>
      <c r="B12" s="586" t="s">
        <v>1216</v>
      </c>
      <c r="C12" s="584" t="s">
        <v>194</v>
      </c>
      <c r="D12" s="584" t="s">
        <v>193</v>
      </c>
      <c r="E12" s="584" t="s">
        <v>197</v>
      </c>
      <c r="F12" s="585" t="s">
        <v>198</v>
      </c>
      <c r="G12" s="467" t="str">
        <f t="shared" si="0"/>
        <v/>
      </c>
      <c r="H12" s="462" t="str">
        <f t="shared" si="1"/>
        <v/>
      </c>
      <c r="I12" s="1"/>
      <c r="J12" s="456"/>
      <c r="K12" s="457"/>
      <c r="L12" s="458"/>
      <c r="M12" s="20"/>
      <c r="N12" s="456"/>
      <c r="O12" s="457"/>
      <c r="P12" s="457"/>
      <c r="Q12" s="457"/>
      <c r="R12" s="457"/>
      <c r="S12" s="457"/>
      <c r="T12" s="457"/>
      <c r="U12" s="457"/>
      <c r="V12" s="457"/>
      <c r="W12" s="457"/>
      <c r="X12" s="457"/>
      <c r="Y12" s="457"/>
      <c r="Z12" s="457"/>
      <c r="AA12" s="457"/>
      <c r="AB12" s="458"/>
    </row>
    <row r="13" spans="1:29" s="6" customFormat="1" ht="159.6" customHeight="1" x14ac:dyDescent="0.2">
      <c r="A13" s="696" t="s">
        <v>606</v>
      </c>
      <c r="B13" s="434" t="s">
        <v>1209</v>
      </c>
      <c r="C13" s="439" t="s">
        <v>1350</v>
      </c>
      <c r="D13" s="439" t="s">
        <v>1351</v>
      </c>
      <c r="E13" s="439" t="s">
        <v>1210</v>
      </c>
      <c r="F13" s="440" t="s">
        <v>1305</v>
      </c>
      <c r="G13" s="120" t="str">
        <f t="shared" si="0"/>
        <v/>
      </c>
      <c r="H13" s="120" t="str">
        <f t="shared" si="1"/>
        <v/>
      </c>
      <c r="I13" s="1"/>
      <c r="J13" s="166"/>
      <c r="K13" s="167"/>
      <c r="L13" s="168"/>
      <c r="M13" s="20"/>
      <c r="N13" s="166"/>
      <c r="O13" s="167"/>
      <c r="P13" s="167"/>
      <c r="Q13" s="167"/>
      <c r="R13" s="167"/>
      <c r="S13" s="167"/>
      <c r="T13" s="167"/>
      <c r="U13" s="167"/>
      <c r="V13" s="167"/>
      <c r="W13" s="167"/>
      <c r="X13" s="167"/>
      <c r="Y13" s="167"/>
      <c r="Z13" s="167"/>
      <c r="AA13" s="167"/>
      <c r="AB13" s="168"/>
    </row>
    <row r="14" spans="1:29" s="6" customFormat="1" ht="127.5" customHeight="1" thickBot="1" x14ac:dyDescent="0.25">
      <c r="A14" s="352" t="s">
        <v>607</v>
      </c>
      <c r="B14" s="586" t="s">
        <v>1354</v>
      </c>
      <c r="C14" s="584" t="s">
        <v>1355</v>
      </c>
      <c r="D14" s="584" t="s">
        <v>1356</v>
      </c>
      <c r="E14" s="584" t="s">
        <v>1330</v>
      </c>
      <c r="F14" s="585" t="s">
        <v>1331</v>
      </c>
      <c r="G14" s="467" t="str">
        <f t="shared" si="0"/>
        <v/>
      </c>
      <c r="H14" s="467" t="str">
        <f t="shared" si="1"/>
        <v/>
      </c>
      <c r="I14" s="1"/>
      <c r="J14" s="456"/>
      <c r="K14" s="457"/>
      <c r="L14" s="458"/>
      <c r="M14" s="20"/>
      <c r="N14" s="456"/>
      <c r="O14" s="457"/>
      <c r="P14" s="457"/>
      <c r="Q14" s="457"/>
      <c r="R14" s="457"/>
      <c r="S14" s="457"/>
      <c r="T14" s="457"/>
      <c r="U14" s="457"/>
      <c r="V14" s="457"/>
      <c r="W14" s="457"/>
      <c r="X14" s="457"/>
      <c r="Y14" s="457"/>
      <c r="Z14" s="457"/>
      <c r="AA14" s="457"/>
      <c r="AB14" s="458"/>
    </row>
    <row r="15" spans="1:29" s="2" customFormat="1" ht="19.5" customHeight="1" thickBot="1" x14ac:dyDescent="0.25">
      <c r="A15" s="945" t="s">
        <v>476</v>
      </c>
      <c r="B15" s="946"/>
      <c r="C15" s="125"/>
      <c r="D15" s="125"/>
      <c r="E15" s="125"/>
      <c r="F15" s="126"/>
      <c r="G15" s="123"/>
      <c r="H15" s="124"/>
      <c r="I15" s="1"/>
      <c r="J15" s="123"/>
      <c r="K15" s="169"/>
      <c r="L15" s="124"/>
      <c r="M15" s="20"/>
      <c r="N15" s="123"/>
      <c r="O15" s="169"/>
      <c r="P15" s="169"/>
      <c r="Q15" s="169"/>
      <c r="R15" s="169"/>
      <c r="S15" s="169"/>
      <c r="T15" s="169"/>
      <c r="U15" s="169"/>
      <c r="V15" s="169"/>
      <c r="W15" s="169"/>
      <c r="X15" s="169"/>
      <c r="Y15" s="169"/>
      <c r="Z15" s="169"/>
      <c r="AA15" s="169"/>
      <c r="AB15" s="124"/>
      <c r="AC15" s="1"/>
    </row>
    <row r="16" spans="1:29" ht="53.45" customHeight="1" x14ac:dyDescent="0.2">
      <c r="A16" s="396" t="s">
        <v>608</v>
      </c>
      <c r="B16" s="397" t="s">
        <v>1068</v>
      </c>
      <c r="C16" s="398" t="s">
        <v>772</v>
      </c>
      <c r="D16" s="398" t="s">
        <v>689</v>
      </c>
      <c r="E16" s="398" t="s">
        <v>242</v>
      </c>
      <c r="F16" s="399" t="s">
        <v>773</v>
      </c>
      <c r="G16" s="568" t="str">
        <f t="shared" ref="G16:G19" si="2">IF((COUNT(J16:L16)&gt;0),AVERAGE(J16:L16),"")</f>
        <v/>
      </c>
      <c r="H16" s="569" t="str">
        <f t="shared" ref="H16:H19" si="3">IF((COUNT(N16:AB16)&gt;0),AVERAGE(N16:AB16),"")</f>
        <v/>
      </c>
      <c r="J16" s="573"/>
      <c r="K16" s="574"/>
      <c r="L16" s="575"/>
      <c r="M16" s="20"/>
      <c r="N16" s="573"/>
      <c r="O16" s="574"/>
      <c r="P16" s="574"/>
      <c r="Q16" s="574"/>
      <c r="R16" s="574"/>
      <c r="S16" s="574"/>
      <c r="T16" s="574"/>
      <c r="U16" s="574"/>
      <c r="V16" s="574"/>
      <c r="W16" s="574"/>
      <c r="X16" s="574"/>
      <c r="Y16" s="574"/>
      <c r="Z16" s="574"/>
      <c r="AA16" s="574"/>
      <c r="AB16" s="575"/>
    </row>
    <row r="17" spans="1:29" ht="64.150000000000006" customHeight="1" x14ac:dyDescent="0.2">
      <c r="A17" s="516" t="s">
        <v>609</v>
      </c>
      <c r="B17" s="576" t="s">
        <v>347</v>
      </c>
      <c r="C17" s="577" t="s">
        <v>518</v>
      </c>
      <c r="D17" s="577" t="s">
        <v>519</v>
      </c>
      <c r="E17" s="577" t="s">
        <v>520</v>
      </c>
      <c r="F17" s="578" t="s">
        <v>1500</v>
      </c>
      <c r="G17" s="467" t="str">
        <f t="shared" si="2"/>
        <v/>
      </c>
      <c r="H17" s="462" t="str">
        <f t="shared" si="3"/>
        <v/>
      </c>
      <c r="J17" s="456"/>
      <c r="K17" s="457"/>
      <c r="L17" s="458"/>
      <c r="M17" s="20"/>
      <c r="N17" s="456"/>
      <c r="O17" s="457"/>
      <c r="P17" s="457"/>
      <c r="Q17" s="457"/>
      <c r="R17" s="457"/>
      <c r="S17" s="457"/>
      <c r="T17" s="457"/>
      <c r="U17" s="457"/>
      <c r="V17" s="457"/>
      <c r="W17" s="457"/>
      <c r="X17" s="457"/>
      <c r="Y17" s="457"/>
      <c r="Z17" s="457"/>
      <c r="AA17" s="457"/>
      <c r="AB17" s="458"/>
    </row>
    <row r="18" spans="1:29" s="6" customFormat="1" ht="102.6" customHeight="1" x14ac:dyDescent="0.2">
      <c r="A18" s="400" t="s">
        <v>610</v>
      </c>
      <c r="B18" s="401" t="s">
        <v>448</v>
      </c>
      <c r="C18" s="402" t="s">
        <v>448</v>
      </c>
      <c r="D18" s="402" t="s">
        <v>313</v>
      </c>
      <c r="E18" s="402" t="s">
        <v>243</v>
      </c>
      <c r="F18" s="403" t="s">
        <v>314</v>
      </c>
      <c r="G18" s="290" t="str">
        <f t="shared" si="2"/>
        <v/>
      </c>
      <c r="H18" s="287" t="str">
        <f t="shared" si="3"/>
        <v/>
      </c>
      <c r="I18" s="1"/>
      <c r="J18" s="296"/>
      <c r="K18" s="295"/>
      <c r="L18" s="297"/>
      <c r="M18" s="20"/>
      <c r="N18" s="296"/>
      <c r="O18" s="295"/>
      <c r="P18" s="295"/>
      <c r="Q18" s="295"/>
      <c r="R18" s="295"/>
      <c r="S18" s="295"/>
      <c r="T18" s="295"/>
      <c r="U18" s="295"/>
      <c r="V18" s="295"/>
      <c r="W18" s="295"/>
      <c r="X18" s="295"/>
      <c r="Y18" s="295"/>
      <c r="Z18" s="295"/>
      <c r="AA18" s="295"/>
      <c r="AB18" s="297"/>
    </row>
    <row r="19" spans="1:29" ht="76.5" customHeight="1" thickBot="1" x14ac:dyDescent="0.25">
      <c r="A19" s="856" t="s">
        <v>611</v>
      </c>
      <c r="B19" s="857" t="s">
        <v>244</v>
      </c>
      <c r="C19" s="858" t="s">
        <v>245</v>
      </c>
      <c r="D19" s="858" t="s">
        <v>246</v>
      </c>
      <c r="E19" s="858" t="s">
        <v>247</v>
      </c>
      <c r="F19" s="859" t="s">
        <v>1501</v>
      </c>
      <c r="G19" s="860" t="str">
        <f t="shared" si="2"/>
        <v/>
      </c>
      <c r="H19" s="463" t="str">
        <f t="shared" si="3"/>
        <v/>
      </c>
      <c r="I19" s="193"/>
      <c r="J19" s="861"/>
      <c r="K19" s="862"/>
      <c r="L19" s="863"/>
      <c r="M19" s="623"/>
      <c r="N19" s="861"/>
      <c r="O19" s="862"/>
      <c r="P19" s="862"/>
      <c r="Q19" s="862"/>
      <c r="R19" s="862"/>
      <c r="S19" s="862"/>
      <c r="T19" s="862"/>
      <c r="U19" s="862"/>
      <c r="V19" s="862"/>
      <c r="W19" s="862"/>
      <c r="X19" s="862"/>
      <c r="Y19" s="862"/>
      <c r="Z19" s="862"/>
      <c r="AA19" s="862"/>
      <c r="AB19" s="863"/>
    </row>
    <row r="20" spans="1:29" s="866" customFormat="1" ht="19.5" customHeight="1" thickBot="1" x14ac:dyDescent="0.25">
      <c r="A20" s="945" t="s">
        <v>751</v>
      </c>
      <c r="B20" s="946"/>
      <c r="C20" s="125"/>
      <c r="D20" s="125"/>
      <c r="E20" s="125"/>
      <c r="F20" s="126"/>
      <c r="G20" s="864"/>
      <c r="H20" s="124"/>
      <c r="I20" s="865"/>
      <c r="J20" s="123"/>
      <c r="K20" s="169"/>
      <c r="L20" s="124"/>
      <c r="M20" s="169"/>
      <c r="N20" s="123"/>
      <c r="O20" s="169"/>
      <c r="P20" s="169"/>
      <c r="Q20" s="169"/>
      <c r="R20" s="169"/>
      <c r="S20" s="169"/>
      <c r="T20" s="169"/>
      <c r="U20" s="169"/>
      <c r="V20" s="169"/>
      <c r="W20" s="169"/>
      <c r="X20" s="169"/>
      <c r="Y20" s="169"/>
      <c r="Z20" s="169"/>
      <c r="AA20" s="169"/>
      <c r="AB20" s="124"/>
      <c r="AC20" s="865"/>
    </row>
    <row r="21" spans="1:29" s="193" customFormat="1" ht="51.75" customHeight="1" x14ac:dyDescent="0.2">
      <c r="A21" s="55" t="s">
        <v>612</v>
      </c>
      <c r="B21" s="10" t="s">
        <v>81</v>
      </c>
      <c r="C21" s="3" t="s">
        <v>82</v>
      </c>
      <c r="D21" s="3" t="s">
        <v>83</v>
      </c>
      <c r="E21" s="3" t="s">
        <v>84</v>
      </c>
      <c r="F21" s="26" t="s">
        <v>1502</v>
      </c>
      <c r="G21" s="120" t="str">
        <f t="shared" ref="G21:G32" si="4">IF((COUNT(J21:L21)&gt;0),AVERAGE(J21:L21),"")</f>
        <v/>
      </c>
      <c r="H21" s="76" t="str">
        <f t="shared" ref="H21:H32" si="5">IF((COUNT(N21:AB21)&gt;0),AVERAGE(N21:AB21),"")</f>
        <v/>
      </c>
      <c r="J21" s="920"/>
      <c r="K21" s="921"/>
      <c r="L21" s="922"/>
      <c r="M21" s="906"/>
      <c r="N21" s="920"/>
      <c r="O21" s="921"/>
      <c r="P21" s="921"/>
      <c r="Q21" s="921"/>
      <c r="R21" s="921"/>
      <c r="S21" s="921"/>
      <c r="T21" s="921"/>
      <c r="U21" s="921"/>
      <c r="V21" s="921"/>
      <c r="W21" s="921"/>
      <c r="X21" s="921"/>
      <c r="Y21" s="921"/>
      <c r="Z21" s="921"/>
      <c r="AA21" s="921"/>
      <c r="AB21" s="922"/>
    </row>
    <row r="22" spans="1:29" s="6" customFormat="1" ht="82.5" customHeight="1" x14ac:dyDescent="0.2">
      <c r="A22" s="566" t="s">
        <v>399</v>
      </c>
      <c r="B22" s="675" t="s">
        <v>1032</v>
      </c>
      <c r="C22" s="499" t="s">
        <v>350</v>
      </c>
      <c r="D22" s="499" t="s">
        <v>351</v>
      </c>
      <c r="E22" s="499" t="s">
        <v>417</v>
      </c>
      <c r="F22" s="347" t="s">
        <v>480</v>
      </c>
      <c r="G22" s="445" t="str">
        <f t="shared" si="4"/>
        <v/>
      </c>
      <c r="H22" s="446" t="str">
        <f t="shared" si="5"/>
        <v/>
      </c>
      <c r="I22" s="1"/>
      <c r="J22" s="447"/>
      <c r="K22" s="665"/>
      <c r="L22" s="449"/>
      <c r="M22" s="20"/>
      <c r="N22" s="447"/>
      <c r="O22" s="665"/>
      <c r="P22" s="665"/>
      <c r="Q22" s="665"/>
      <c r="R22" s="665"/>
      <c r="S22" s="665"/>
      <c r="T22" s="665"/>
      <c r="U22" s="665"/>
      <c r="V22" s="665"/>
      <c r="W22" s="665"/>
      <c r="X22" s="665"/>
      <c r="Y22" s="665"/>
      <c r="Z22" s="665"/>
      <c r="AA22" s="665"/>
      <c r="AB22" s="449"/>
    </row>
    <row r="23" spans="1:29" s="6" customFormat="1" ht="71.45" customHeight="1" x14ac:dyDescent="0.2">
      <c r="A23" s="308" t="s">
        <v>400</v>
      </c>
      <c r="B23" s="676" t="s">
        <v>1056</v>
      </c>
      <c r="C23" s="507" t="s">
        <v>350</v>
      </c>
      <c r="D23" s="507" t="s">
        <v>351</v>
      </c>
      <c r="E23" s="507" t="s">
        <v>417</v>
      </c>
      <c r="F23" s="279" t="s">
        <v>480</v>
      </c>
      <c r="G23" s="290" t="str">
        <f t="shared" si="4"/>
        <v/>
      </c>
      <c r="H23" s="287" t="str">
        <f t="shared" si="5"/>
        <v/>
      </c>
      <c r="I23" s="1"/>
      <c r="J23" s="296"/>
      <c r="K23" s="407"/>
      <c r="L23" s="297"/>
      <c r="M23" s="20"/>
      <c r="N23" s="296"/>
      <c r="O23" s="407"/>
      <c r="P23" s="407"/>
      <c r="Q23" s="407"/>
      <c r="R23" s="407"/>
      <c r="S23" s="407"/>
      <c r="T23" s="407"/>
      <c r="U23" s="407"/>
      <c r="V23" s="407"/>
      <c r="W23" s="407"/>
      <c r="X23" s="407"/>
      <c r="Y23" s="407"/>
      <c r="Z23" s="407"/>
      <c r="AA23" s="407"/>
      <c r="AB23" s="297"/>
    </row>
    <row r="24" spans="1:29" s="6" customFormat="1" ht="65.45" customHeight="1" x14ac:dyDescent="0.2">
      <c r="A24" s="566" t="s">
        <v>401</v>
      </c>
      <c r="B24" s="675" t="s">
        <v>1057</v>
      </c>
      <c r="C24" s="499" t="s">
        <v>248</v>
      </c>
      <c r="D24" s="499" t="s">
        <v>249</v>
      </c>
      <c r="E24" s="499" t="s">
        <v>250</v>
      </c>
      <c r="F24" s="347" t="s">
        <v>1503</v>
      </c>
      <c r="G24" s="445" t="str">
        <f t="shared" si="4"/>
        <v/>
      </c>
      <c r="H24" s="446" t="str">
        <f t="shared" si="5"/>
        <v/>
      </c>
      <c r="I24" s="1"/>
      <c r="J24" s="447"/>
      <c r="K24" s="665"/>
      <c r="L24" s="449"/>
      <c r="M24" s="20"/>
      <c r="N24" s="447"/>
      <c r="O24" s="665"/>
      <c r="P24" s="665"/>
      <c r="Q24" s="665"/>
      <c r="R24" s="665"/>
      <c r="S24" s="665"/>
      <c r="T24" s="665"/>
      <c r="U24" s="665"/>
      <c r="V24" s="665"/>
      <c r="W24" s="665"/>
      <c r="X24" s="665"/>
      <c r="Y24" s="665"/>
      <c r="Z24" s="665"/>
      <c r="AA24" s="665"/>
      <c r="AB24" s="449"/>
    </row>
    <row r="25" spans="1:29" s="6" customFormat="1" ht="64.900000000000006" customHeight="1" x14ac:dyDescent="0.2">
      <c r="A25" s="308" t="s">
        <v>323</v>
      </c>
      <c r="B25" s="676" t="s">
        <v>1058</v>
      </c>
      <c r="C25" s="507" t="s">
        <v>248</v>
      </c>
      <c r="D25" s="507" t="s">
        <v>249</v>
      </c>
      <c r="E25" s="507" t="s">
        <v>250</v>
      </c>
      <c r="F25" s="279" t="s">
        <v>1504</v>
      </c>
      <c r="G25" s="290" t="str">
        <f t="shared" si="4"/>
        <v/>
      </c>
      <c r="H25" s="287" t="str">
        <f t="shared" si="5"/>
        <v/>
      </c>
      <c r="I25" s="1"/>
      <c r="J25" s="296"/>
      <c r="K25" s="407"/>
      <c r="L25" s="297"/>
      <c r="M25" s="20"/>
      <c r="N25" s="296"/>
      <c r="O25" s="407"/>
      <c r="P25" s="407"/>
      <c r="Q25" s="407"/>
      <c r="R25" s="407"/>
      <c r="S25" s="407"/>
      <c r="T25" s="407"/>
      <c r="U25" s="407"/>
      <c r="V25" s="407"/>
      <c r="W25" s="407"/>
      <c r="X25" s="407"/>
      <c r="Y25" s="407"/>
      <c r="Z25" s="407"/>
      <c r="AA25" s="407"/>
      <c r="AB25" s="297"/>
    </row>
    <row r="26" spans="1:29" s="6" customFormat="1" ht="81" customHeight="1" x14ac:dyDescent="0.2">
      <c r="A26" s="566" t="s">
        <v>324</v>
      </c>
      <c r="B26" s="675" t="s">
        <v>251</v>
      </c>
      <c r="C26" s="499" t="s">
        <v>657</v>
      </c>
      <c r="D26" s="499" t="s">
        <v>655</v>
      </c>
      <c r="E26" s="499" t="s">
        <v>656</v>
      </c>
      <c r="F26" s="347" t="s">
        <v>1505</v>
      </c>
      <c r="G26" s="445" t="str">
        <f t="shared" si="4"/>
        <v/>
      </c>
      <c r="H26" s="446" t="str">
        <f t="shared" si="5"/>
        <v/>
      </c>
      <c r="I26" s="1"/>
      <c r="J26" s="447"/>
      <c r="K26" s="665"/>
      <c r="L26" s="449"/>
      <c r="M26" s="20"/>
      <c r="N26" s="447"/>
      <c r="O26" s="665"/>
      <c r="P26" s="665"/>
      <c r="Q26" s="665"/>
      <c r="R26" s="665"/>
      <c r="S26" s="665"/>
      <c r="T26" s="665"/>
      <c r="U26" s="665"/>
      <c r="V26" s="665"/>
      <c r="W26" s="665"/>
      <c r="X26" s="665"/>
      <c r="Y26" s="665"/>
      <c r="Z26" s="665"/>
      <c r="AA26" s="665"/>
      <c r="AB26" s="449"/>
    </row>
    <row r="27" spans="1:29" s="6" customFormat="1" ht="60.75" customHeight="1" x14ac:dyDescent="0.2">
      <c r="A27" s="699" t="s">
        <v>325</v>
      </c>
      <c r="B27" s="434" t="s">
        <v>1217</v>
      </c>
      <c r="C27" s="439" t="s">
        <v>1367</v>
      </c>
      <c r="D27" s="439" t="s">
        <v>1368</v>
      </c>
      <c r="E27" s="439" t="s">
        <v>336</v>
      </c>
      <c r="F27" s="440" t="s">
        <v>1218</v>
      </c>
      <c r="G27" s="290" t="str">
        <f t="shared" si="4"/>
        <v/>
      </c>
      <c r="H27" s="287" t="str">
        <f t="shared" si="5"/>
        <v/>
      </c>
      <c r="I27" s="1"/>
      <c r="J27" s="296"/>
      <c r="K27" s="407"/>
      <c r="L27" s="297"/>
      <c r="M27" s="20"/>
      <c r="N27" s="296"/>
      <c r="O27" s="407"/>
      <c r="P27" s="407"/>
      <c r="Q27" s="407"/>
      <c r="R27" s="407"/>
      <c r="S27" s="407"/>
      <c r="T27" s="407"/>
      <c r="U27" s="407"/>
      <c r="V27" s="407"/>
      <c r="W27" s="407"/>
      <c r="X27" s="407"/>
      <c r="Y27" s="407"/>
      <c r="Z27" s="407"/>
      <c r="AA27" s="407"/>
      <c r="AB27" s="297"/>
    </row>
    <row r="28" spans="1:29" s="6" customFormat="1" ht="70.5" customHeight="1" x14ac:dyDescent="0.2">
      <c r="A28" s="701" t="s">
        <v>326</v>
      </c>
      <c r="B28" s="586" t="s">
        <v>1345</v>
      </c>
      <c r="C28" s="584" t="s">
        <v>1222</v>
      </c>
      <c r="D28" s="584" t="s">
        <v>309</v>
      </c>
      <c r="E28" s="584" t="s">
        <v>310</v>
      </c>
      <c r="F28" s="585" t="s">
        <v>308</v>
      </c>
      <c r="G28" s="445" t="str">
        <f t="shared" si="4"/>
        <v/>
      </c>
      <c r="H28" s="446" t="str">
        <f t="shared" si="5"/>
        <v/>
      </c>
      <c r="I28" s="1"/>
      <c r="J28" s="447"/>
      <c r="K28" s="665"/>
      <c r="L28" s="449"/>
      <c r="M28" s="20"/>
      <c r="N28" s="447"/>
      <c r="O28" s="665"/>
      <c r="P28" s="665"/>
      <c r="Q28" s="665"/>
      <c r="R28" s="665"/>
      <c r="S28" s="665"/>
      <c r="T28" s="665"/>
      <c r="U28" s="665"/>
      <c r="V28" s="665"/>
      <c r="W28" s="665"/>
      <c r="X28" s="665"/>
      <c r="Y28" s="665"/>
      <c r="Z28" s="665"/>
      <c r="AA28" s="665"/>
      <c r="AB28" s="449"/>
    </row>
    <row r="29" spans="1:29" s="6" customFormat="1" ht="97.9" customHeight="1" x14ac:dyDescent="0.2">
      <c r="A29" s="702" t="s">
        <v>199</v>
      </c>
      <c r="B29" s="684" t="s">
        <v>1219</v>
      </c>
      <c r="C29" s="685" t="s">
        <v>1306</v>
      </c>
      <c r="D29" s="685" t="s">
        <v>1307</v>
      </c>
      <c r="E29" s="685" t="s">
        <v>1308</v>
      </c>
      <c r="F29" s="686" t="s">
        <v>1309</v>
      </c>
      <c r="G29" s="290" t="str">
        <f t="shared" si="4"/>
        <v/>
      </c>
      <c r="H29" s="287" t="str">
        <f t="shared" si="5"/>
        <v/>
      </c>
      <c r="I29" s="1"/>
      <c r="J29" s="296"/>
      <c r="K29" s="407"/>
      <c r="L29" s="297"/>
      <c r="M29" s="20"/>
      <c r="N29" s="296"/>
      <c r="O29" s="407"/>
      <c r="P29" s="407"/>
      <c r="Q29" s="407"/>
      <c r="R29" s="407"/>
      <c r="S29" s="407"/>
      <c r="T29" s="407"/>
      <c r="U29" s="407"/>
      <c r="V29" s="407"/>
      <c r="W29" s="407"/>
      <c r="X29" s="407"/>
      <c r="Y29" s="407"/>
      <c r="Z29" s="407"/>
      <c r="AA29" s="407"/>
      <c r="AB29" s="297"/>
    </row>
    <row r="30" spans="1:29" s="6" customFormat="1" ht="94.9" customHeight="1" x14ac:dyDescent="0.2">
      <c r="A30" s="701" t="s">
        <v>165</v>
      </c>
      <c r="B30" s="687" t="s">
        <v>1332</v>
      </c>
      <c r="C30" s="688" t="s">
        <v>1357</v>
      </c>
      <c r="D30" s="688" t="s">
        <v>1358</v>
      </c>
      <c r="E30" s="688" t="s">
        <v>1220</v>
      </c>
      <c r="F30" s="689" t="s">
        <v>1221</v>
      </c>
      <c r="G30" s="445" t="str">
        <f t="shared" si="4"/>
        <v/>
      </c>
      <c r="H30" s="446" t="str">
        <f t="shared" si="5"/>
        <v/>
      </c>
      <c r="I30" s="1"/>
      <c r="J30" s="447"/>
      <c r="K30" s="665"/>
      <c r="L30" s="449"/>
      <c r="M30" s="20"/>
      <c r="N30" s="447"/>
      <c r="O30" s="665"/>
      <c r="P30" s="665"/>
      <c r="Q30" s="665"/>
      <c r="R30" s="665"/>
      <c r="S30" s="665"/>
      <c r="T30" s="665"/>
      <c r="U30" s="665"/>
      <c r="V30" s="665"/>
      <c r="W30" s="665"/>
      <c r="X30" s="665"/>
      <c r="Y30" s="665"/>
      <c r="Z30" s="665"/>
      <c r="AA30" s="665"/>
      <c r="AB30" s="449"/>
    </row>
    <row r="31" spans="1:29" s="6" customFormat="1" ht="59.45" customHeight="1" x14ac:dyDescent="0.2">
      <c r="A31" s="308" t="s">
        <v>166</v>
      </c>
      <c r="B31" s="677" t="s">
        <v>252</v>
      </c>
      <c r="C31" s="507" t="s">
        <v>500</v>
      </c>
      <c r="D31" s="507" t="s">
        <v>501</v>
      </c>
      <c r="E31" s="507" t="s">
        <v>502</v>
      </c>
      <c r="F31" s="279" t="s">
        <v>481</v>
      </c>
      <c r="G31" s="290" t="str">
        <f t="shared" si="4"/>
        <v/>
      </c>
      <c r="H31" s="287" t="str">
        <f t="shared" si="5"/>
        <v/>
      </c>
      <c r="I31" s="1"/>
      <c r="J31" s="296"/>
      <c r="K31" s="407"/>
      <c r="L31" s="297"/>
      <c r="M31" s="20"/>
      <c r="N31" s="296"/>
      <c r="O31" s="407"/>
      <c r="P31" s="407"/>
      <c r="Q31" s="407"/>
      <c r="R31" s="407"/>
      <c r="S31" s="407"/>
      <c r="T31" s="407"/>
      <c r="U31" s="407"/>
      <c r="V31" s="407"/>
      <c r="W31" s="407"/>
      <c r="X31" s="407"/>
      <c r="Y31" s="407"/>
      <c r="Z31" s="407"/>
      <c r="AA31" s="407"/>
      <c r="AB31" s="297"/>
    </row>
    <row r="32" spans="1:29" s="6" customFormat="1" ht="87.6" customHeight="1" thickBot="1" x14ac:dyDescent="0.25">
      <c r="A32" s="678" t="s">
        <v>167</v>
      </c>
      <c r="B32" s="679" t="s">
        <v>352</v>
      </c>
      <c r="C32" s="680" t="s">
        <v>1033</v>
      </c>
      <c r="D32" s="680" t="s">
        <v>1034</v>
      </c>
      <c r="E32" s="680" t="s">
        <v>1059</v>
      </c>
      <c r="F32" s="681" t="s">
        <v>1506</v>
      </c>
      <c r="G32" s="520" t="str">
        <f t="shared" si="4"/>
        <v/>
      </c>
      <c r="H32" s="683" t="str">
        <f t="shared" si="5"/>
        <v/>
      </c>
      <c r="I32" s="1"/>
      <c r="J32" s="672"/>
      <c r="K32" s="673"/>
      <c r="L32" s="674"/>
      <c r="M32" s="20"/>
      <c r="N32" s="672"/>
      <c r="O32" s="673"/>
      <c r="P32" s="673"/>
      <c r="Q32" s="673"/>
      <c r="R32" s="673"/>
      <c r="S32" s="673"/>
      <c r="T32" s="673"/>
      <c r="U32" s="673"/>
      <c r="V32" s="673"/>
      <c r="W32" s="673"/>
      <c r="X32" s="673"/>
      <c r="Y32" s="673"/>
      <c r="Z32" s="673"/>
      <c r="AA32" s="673"/>
      <c r="AB32" s="674"/>
    </row>
    <row r="33" spans="1:29" s="2" customFormat="1" ht="19.5" customHeight="1" thickBot="1" x14ac:dyDescent="0.25">
      <c r="A33" s="945" t="s">
        <v>477</v>
      </c>
      <c r="B33" s="946"/>
      <c r="C33" s="139"/>
      <c r="D33" s="139"/>
      <c r="E33" s="139"/>
      <c r="F33" s="156"/>
      <c r="G33" s="300"/>
      <c r="H33" s="301"/>
      <c r="I33" s="1"/>
      <c r="J33" s="300"/>
      <c r="K33" s="304"/>
      <c r="L33" s="301"/>
      <c r="M33" s="20"/>
      <c r="N33" s="300"/>
      <c r="O33" s="304"/>
      <c r="P33" s="304"/>
      <c r="Q33" s="304"/>
      <c r="R33" s="304"/>
      <c r="S33" s="304"/>
      <c r="T33" s="304"/>
      <c r="U33" s="304"/>
      <c r="V33" s="304"/>
      <c r="W33" s="304"/>
      <c r="X33" s="304"/>
      <c r="Y33" s="304"/>
      <c r="Z33" s="304"/>
      <c r="AA33" s="304"/>
      <c r="AB33" s="301"/>
      <c r="AC33" s="1"/>
    </row>
    <row r="34" spans="1:29" s="28" customFormat="1" ht="46.15" customHeight="1" x14ac:dyDescent="0.2">
      <c r="A34" s="63" t="s">
        <v>68</v>
      </c>
      <c r="B34" s="682" t="s">
        <v>1060</v>
      </c>
      <c r="C34" s="3" t="s">
        <v>1061</v>
      </c>
      <c r="D34" s="3" t="s">
        <v>1062</v>
      </c>
      <c r="E34" s="3" t="s">
        <v>1063</v>
      </c>
      <c r="F34" s="26" t="s">
        <v>1507</v>
      </c>
      <c r="G34" s="120" t="str">
        <f t="shared" ref="G34:G40" si="6">IF((COUNT(J34:L34)&gt;0),AVERAGE(J34:L34),"")</f>
        <v/>
      </c>
      <c r="H34" s="76" t="str">
        <f t="shared" ref="H34:H40" si="7">IF((COUNT(N34:AB34)&gt;0),AVERAGE(N34:AB34),"")</f>
        <v/>
      </c>
      <c r="I34" s="1"/>
      <c r="J34" s="296"/>
      <c r="K34" s="407"/>
      <c r="L34" s="297"/>
      <c r="M34" s="20"/>
      <c r="N34" s="296"/>
      <c r="O34" s="407"/>
      <c r="P34" s="407"/>
      <c r="Q34" s="407"/>
      <c r="R34" s="407"/>
      <c r="S34" s="407"/>
      <c r="T34" s="407"/>
      <c r="U34" s="407"/>
      <c r="V34" s="407"/>
      <c r="W34" s="407"/>
      <c r="X34" s="407"/>
      <c r="Y34" s="407"/>
      <c r="Z34" s="407"/>
      <c r="AA34" s="407"/>
      <c r="AB34" s="297"/>
    </row>
    <row r="35" spans="1:29" s="28" customFormat="1" ht="50.45" customHeight="1" x14ac:dyDescent="0.2">
      <c r="A35" s="542" t="s">
        <v>1223</v>
      </c>
      <c r="B35" s="580" t="s">
        <v>1229</v>
      </c>
      <c r="C35" s="354" t="s">
        <v>1064</v>
      </c>
      <c r="D35" s="354" t="s">
        <v>1065</v>
      </c>
      <c r="E35" s="354" t="s">
        <v>1066</v>
      </c>
      <c r="F35" s="355" t="s">
        <v>1508</v>
      </c>
      <c r="G35" s="467" t="str">
        <f t="shared" si="6"/>
        <v/>
      </c>
      <c r="H35" s="462" t="str">
        <f t="shared" si="7"/>
        <v/>
      </c>
      <c r="I35" s="1"/>
      <c r="J35" s="447"/>
      <c r="K35" s="665"/>
      <c r="L35" s="449"/>
      <c r="M35" s="20"/>
      <c r="N35" s="447"/>
      <c r="O35" s="665"/>
      <c r="P35" s="665"/>
      <c r="Q35" s="665"/>
      <c r="R35" s="665"/>
      <c r="S35" s="665"/>
      <c r="T35" s="665"/>
      <c r="U35" s="665"/>
      <c r="V35" s="665"/>
      <c r="W35" s="665"/>
      <c r="X35" s="665"/>
      <c r="Y35" s="665"/>
      <c r="Z35" s="665"/>
      <c r="AA35" s="665"/>
      <c r="AB35" s="449"/>
    </row>
    <row r="36" spans="1:29" s="6" customFormat="1" ht="55.15" customHeight="1" x14ac:dyDescent="0.2">
      <c r="A36" s="308" t="s">
        <v>1224</v>
      </c>
      <c r="B36" s="676" t="s">
        <v>1067</v>
      </c>
      <c r="C36" s="507" t="s">
        <v>1035</v>
      </c>
      <c r="D36" s="507" t="s">
        <v>1069</v>
      </c>
      <c r="E36" s="507" t="s">
        <v>1036</v>
      </c>
      <c r="F36" s="279" t="s">
        <v>1509</v>
      </c>
      <c r="G36" s="120" t="str">
        <f t="shared" si="6"/>
        <v/>
      </c>
      <c r="H36" s="76" t="str">
        <f t="shared" si="7"/>
        <v/>
      </c>
      <c r="I36" s="1"/>
      <c r="J36" s="296"/>
      <c r="K36" s="407"/>
      <c r="L36" s="297"/>
      <c r="M36" s="20"/>
      <c r="N36" s="296"/>
      <c r="O36" s="407"/>
      <c r="P36" s="407"/>
      <c r="Q36" s="407"/>
      <c r="R36" s="407"/>
      <c r="S36" s="407"/>
      <c r="T36" s="407"/>
      <c r="U36" s="407"/>
      <c r="V36" s="407"/>
      <c r="W36" s="407"/>
      <c r="X36" s="407"/>
      <c r="Y36" s="407"/>
      <c r="Z36" s="407"/>
      <c r="AA36" s="407"/>
      <c r="AB36" s="297"/>
    </row>
    <row r="37" spans="1:29" s="6" customFormat="1" ht="66" customHeight="1" x14ac:dyDescent="0.2">
      <c r="A37" s="566" t="s">
        <v>1225</v>
      </c>
      <c r="B37" s="675" t="s">
        <v>1070</v>
      </c>
      <c r="C37" s="499" t="s">
        <v>1037</v>
      </c>
      <c r="D37" s="499" t="s">
        <v>1071</v>
      </c>
      <c r="E37" s="499" t="s">
        <v>1038</v>
      </c>
      <c r="F37" s="347" t="s">
        <v>1510</v>
      </c>
      <c r="G37" s="467" t="str">
        <f t="shared" si="6"/>
        <v/>
      </c>
      <c r="H37" s="462" t="str">
        <f t="shared" si="7"/>
        <v/>
      </c>
      <c r="I37" s="1"/>
      <c r="J37" s="447"/>
      <c r="K37" s="665"/>
      <c r="L37" s="449"/>
      <c r="M37" s="20"/>
      <c r="N37" s="447"/>
      <c r="O37" s="665"/>
      <c r="P37" s="665"/>
      <c r="Q37" s="665"/>
      <c r="R37" s="665"/>
      <c r="S37" s="665"/>
      <c r="T37" s="665"/>
      <c r="U37" s="665"/>
      <c r="V37" s="665"/>
      <c r="W37" s="665"/>
      <c r="X37" s="665"/>
      <c r="Y37" s="665"/>
      <c r="Z37" s="665"/>
      <c r="AA37" s="665"/>
      <c r="AB37" s="449"/>
    </row>
    <row r="38" spans="1:29" ht="103.15" customHeight="1" x14ac:dyDescent="0.2">
      <c r="A38" s="308" t="s">
        <v>1227</v>
      </c>
      <c r="B38" s="676" t="s">
        <v>1519</v>
      </c>
      <c r="C38" s="507" t="s">
        <v>1233</v>
      </c>
      <c r="D38" s="507" t="s">
        <v>1232</v>
      </c>
      <c r="E38" s="507" t="s">
        <v>1333</v>
      </c>
      <c r="F38" s="279" t="s">
        <v>1228</v>
      </c>
      <c r="G38" s="120" t="str">
        <f t="shared" si="6"/>
        <v/>
      </c>
      <c r="H38" s="76" t="str">
        <f t="shared" si="7"/>
        <v/>
      </c>
      <c r="J38" s="296"/>
      <c r="K38" s="407"/>
      <c r="L38" s="297"/>
      <c r="M38" s="20"/>
      <c r="N38" s="296"/>
      <c r="O38" s="407"/>
      <c r="P38" s="407"/>
      <c r="Q38" s="407"/>
      <c r="R38" s="407"/>
      <c r="S38" s="407"/>
      <c r="T38" s="407"/>
      <c r="U38" s="407"/>
      <c r="V38" s="407"/>
      <c r="W38" s="407"/>
      <c r="X38" s="407"/>
      <c r="Y38" s="407"/>
      <c r="Z38" s="407"/>
      <c r="AA38" s="407"/>
      <c r="AB38" s="297"/>
    </row>
    <row r="39" spans="1:29" ht="88.15" customHeight="1" x14ac:dyDescent="0.2">
      <c r="A39" s="566" t="s">
        <v>1242</v>
      </c>
      <c r="B39" s="675" t="s">
        <v>1238</v>
      </c>
      <c r="C39" s="499" t="s">
        <v>1240</v>
      </c>
      <c r="D39" s="499" t="s">
        <v>1241</v>
      </c>
      <c r="E39" s="499" t="s">
        <v>1231</v>
      </c>
      <c r="F39" s="347" t="s">
        <v>1230</v>
      </c>
      <c r="G39" s="467" t="str">
        <f t="shared" si="6"/>
        <v/>
      </c>
      <c r="H39" s="462" t="str">
        <f t="shared" si="7"/>
        <v/>
      </c>
      <c r="J39" s="447"/>
      <c r="K39" s="665"/>
      <c r="L39" s="449"/>
      <c r="M39" s="20"/>
      <c r="N39" s="447"/>
      <c r="O39" s="665"/>
      <c r="P39" s="665"/>
      <c r="Q39" s="665"/>
      <c r="R39" s="665"/>
      <c r="S39" s="665"/>
      <c r="T39" s="665"/>
      <c r="U39" s="665"/>
      <c r="V39" s="665"/>
      <c r="W39" s="665"/>
      <c r="X39" s="665"/>
      <c r="Y39" s="665"/>
      <c r="Z39" s="665"/>
      <c r="AA39" s="665"/>
      <c r="AB39" s="449"/>
    </row>
    <row r="40" spans="1:29" ht="79.900000000000006" customHeight="1" thickBot="1" x14ac:dyDescent="0.25">
      <c r="A40" s="705" t="s">
        <v>1243</v>
      </c>
      <c r="B40" s="703" t="s">
        <v>1239</v>
      </c>
      <c r="C40" s="285" t="s">
        <v>1234</v>
      </c>
      <c r="D40" s="285" t="s">
        <v>1237</v>
      </c>
      <c r="E40" s="285" t="s">
        <v>1236</v>
      </c>
      <c r="F40" s="286" t="s">
        <v>1235</v>
      </c>
      <c r="G40" s="120" t="str">
        <f t="shared" si="6"/>
        <v/>
      </c>
      <c r="H40" s="76" t="str">
        <f t="shared" si="7"/>
        <v/>
      </c>
      <c r="J40" s="296"/>
      <c r="K40" s="407"/>
      <c r="L40" s="297"/>
      <c r="M40" s="20"/>
      <c r="N40" s="296"/>
      <c r="O40" s="407"/>
      <c r="P40" s="407"/>
      <c r="Q40" s="407"/>
      <c r="R40" s="407"/>
      <c r="S40" s="407"/>
      <c r="T40" s="407"/>
      <c r="U40" s="407"/>
      <c r="V40" s="407"/>
      <c r="W40" s="407"/>
      <c r="X40" s="407"/>
      <c r="Y40" s="407"/>
      <c r="Z40" s="407"/>
      <c r="AA40" s="407"/>
      <c r="AB40" s="297"/>
    </row>
    <row r="41" spans="1:29" ht="13.5" thickBot="1" x14ac:dyDescent="0.25"/>
    <row r="42" spans="1:29" ht="20.25" thickBot="1" x14ac:dyDescent="0.25">
      <c r="A42" s="128"/>
      <c r="B42" s="129" t="s">
        <v>695</v>
      </c>
      <c r="C42" s="130" t="s">
        <v>227</v>
      </c>
      <c r="D42" s="130" t="s">
        <v>227</v>
      </c>
      <c r="E42" s="131" t="s">
        <v>227</v>
      </c>
      <c r="F42" s="130" t="s">
        <v>226</v>
      </c>
      <c r="G42" s="130" t="s">
        <v>226</v>
      </c>
      <c r="H42" s="131" t="s">
        <v>226</v>
      </c>
    </row>
    <row r="43" spans="1:29" ht="18" x14ac:dyDescent="0.2">
      <c r="A43" s="140"/>
      <c r="B43" s="141" t="s">
        <v>662</v>
      </c>
      <c r="C43" s="134" t="s">
        <v>224</v>
      </c>
      <c r="D43" s="135" t="s">
        <v>225</v>
      </c>
      <c r="E43" s="136" t="s">
        <v>660</v>
      </c>
      <c r="F43" s="151" t="s">
        <v>224</v>
      </c>
      <c r="G43" s="152" t="s">
        <v>225</v>
      </c>
      <c r="H43" s="153" t="s">
        <v>660</v>
      </c>
    </row>
    <row r="44" spans="1:29" ht="18" x14ac:dyDescent="0.2">
      <c r="A44" s="57"/>
      <c r="B44" s="31" t="str">
        <f>A3</f>
        <v>Human and Physical Capital</v>
      </c>
      <c r="C44" s="34">
        <f>SUM(G4:G14)</f>
        <v>0</v>
      </c>
      <c r="D44" s="521">
        <f>3*COUNT(G4:G14)</f>
        <v>0</v>
      </c>
      <c r="E44" s="35">
        <f>IF(D44=0,0,C44/D44)</f>
        <v>0</v>
      </c>
      <c r="F44" s="34">
        <f>SUM(H4:H14)</f>
        <v>0</v>
      </c>
      <c r="G44" s="561">
        <f>3*COUNT(H4:H14)</f>
        <v>0</v>
      </c>
      <c r="H44" s="560">
        <f>IF(G44=0,0,F44/G44)</f>
        <v>0</v>
      </c>
    </row>
    <row r="45" spans="1:29" ht="36" x14ac:dyDescent="0.2">
      <c r="A45" s="58"/>
      <c r="B45" s="32" t="str">
        <f>A15</f>
        <v>Methodological Soundness and International Standards</v>
      </c>
      <c r="C45" s="34">
        <f>SUM(G16:G19)</f>
        <v>0</v>
      </c>
      <c r="D45" s="521">
        <f>3*COUNT(G16:G19)</f>
        <v>0</v>
      </c>
      <c r="E45" s="35">
        <f t="shared" ref="E45:E47" si="8">IF(D45=0,0,C45/D45)</f>
        <v>0</v>
      </c>
      <c r="F45" s="34">
        <f>SUM(H16:H19)</f>
        <v>0</v>
      </c>
      <c r="G45" s="521">
        <f>3*COUNT(H16:H19)</f>
        <v>0</v>
      </c>
      <c r="H45" s="35">
        <f>IF(G45=0,0,F45/G45)</f>
        <v>0</v>
      </c>
    </row>
    <row r="46" spans="1:29" ht="18" x14ac:dyDescent="0.2">
      <c r="A46" s="58"/>
      <c r="B46" s="32" t="str">
        <f>A20</f>
        <v>Quality Assurance</v>
      </c>
      <c r="C46" s="34">
        <f>SUM(G21:G32)</f>
        <v>0</v>
      </c>
      <c r="D46" s="521">
        <f>3*COUNT(G21:G32)</f>
        <v>0</v>
      </c>
      <c r="E46" s="35">
        <f t="shared" si="8"/>
        <v>0</v>
      </c>
      <c r="F46" s="34">
        <f>SUM(H21:H32)</f>
        <v>0</v>
      </c>
      <c r="G46" s="521">
        <f>3*COUNT(H21:H32)</f>
        <v>0</v>
      </c>
      <c r="H46" s="35">
        <f>IF(G46=0,0,F46/G46)</f>
        <v>0</v>
      </c>
    </row>
    <row r="47" spans="1:29" ht="18.75" customHeight="1" thickBot="1" x14ac:dyDescent="0.25">
      <c r="A47" s="59"/>
      <c r="B47" s="39" t="str">
        <f>A33</f>
        <v>Written Procedures and Documentation</v>
      </c>
      <c r="C47" s="34">
        <f>SUM(G34:G40)</f>
        <v>0</v>
      </c>
      <c r="D47" s="521">
        <f>3*COUNT(G34:G40)</f>
        <v>0</v>
      </c>
      <c r="E47" s="35">
        <f t="shared" si="8"/>
        <v>0</v>
      </c>
      <c r="F47" s="34">
        <f>SUM(H34:H40)</f>
        <v>0</v>
      </c>
      <c r="G47" s="521">
        <f>3*COUNT(H34:H40)</f>
        <v>0</v>
      </c>
      <c r="H47" s="35">
        <f>IF(G47=0,0,F47/G47)</f>
        <v>0</v>
      </c>
    </row>
    <row r="48" spans="1:29" ht="18.75" thickBot="1" x14ac:dyDescent="0.25">
      <c r="A48" s="532"/>
      <c r="B48" s="559" t="s">
        <v>661</v>
      </c>
      <c r="C48" s="950" t="s">
        <v>230</v>
      </c>
      <c r="D48" s="950"/>
      <c r="E48" s="528">
        <f>0.25*E44+0.25*E45+0.25*E46+0.25*E47</f>
        <v>0</v>
      </c>
      <c r="F48" s="951" t="s">
        <v>229</v>
      </c>
      <c r="G48" s="950"/>
      <c r="H48" s="528">
        <f>0.25*H44+0.25*H45+0.25*H46+0.25*H47</f>
        <v>0</v>
      </c>
    </row>
    <row r="56" spans="6:6" x14ac:dyDescent="0.2">
      <c r="F56" s="18"/>
    </row>
    <row r="57" spans="6:6" x14ac:dyDescent="0.2">
      <c r="F57" s="18"/>
    </row>
    <row r="58" spans="6:6" x14ac:dyDescent="0.2">
      <c r="F58" s="18"/>
    </row>
    <row r="59" spans="6:6" x14ac:dyDescent="0.2">
      <c r="F59" s="18"/>
    </row>
    <row r="60" spans="6:6" x14ac:dyDescent="0.2">
      <c r="F60" s="18"/>
    </row>
    <row r="61" spans="6:6" x14ac:dyDescent="0.2">
      <c r="F61" s="18"/>
    </row>
    <row r="74" spans="12:12" x14ac:dyDescent="0.2">
      <c r="L74" s="183" t="s">
        <v>673</v>
      </c>
    </row>
  </sheetData>
  <sheetProtection algorithmName="SHA-512" hashValue="g4DQzfEeBiRvu82CApIchE+NmR/38C9oNqNsa6TYB7mbOAXe46mp0XkKYl1Q32S1GR1UUUvCp2wNI6ALvUkYbA==" saltValue="vMOboUg4Vq9xZsUGWS0cNQ==" spinCount="100000" sheet="1" selectLockedCells="1"/>
  <customSheetViews>
    <customSheetView guid="{8C16BFE2-F3D8-422B-8AC6-2E1888F815D6}" showRuler="0" topLeftCell="A12">
      <pane xSplit="6" topLeftCell="G1" activePane="topRight" state="frozenSplit"/>
      <selection pane="topRight" activeCell="A19" sqref="A19:F19"/>
      <pageMargins left="0.7" right="0.7" top="0.75" bottom="0.75" header="0.3" footer="0.3"/>
      <headerFooter alignWithMargins="0"/>
    </customSheetView>
  </customSheetViews>
  <mergeCells count="8">
    <mergeCell ref="J1:L1"/>
    <mergeCell ref="C48:D48"/>
    <mergeCell ref="F48:G48"/>
    <mergeCell ref="A3:B3"/>
    <mergeCell ref="A33:B33"/>
    <mergeCell ref="A15:B15"/>
    <mergeCell ref="A20:B20"/>
    <mergeCell ref="A1:B2"/>
  </mergeCells>
  <phoneticPr fontId="0" type="noConversion"/>
  <dataValidations count="2">
    <dataValidation type="whole" allowBlank="1" showInputMessage="1" showErrorMessage="1" sqref="M6 I27 M27 I12:I14 I8:I9 M8:M9 M12:M14 M4 G15 I19 I34:I35 G33 M24:M25 M34:M35 M19 M29 I17 M31 M17 I24:I25 I31 I6 I29 I4">
      <formula1>0</formula1>
      <formula2>3</formula2>
    </dataValidation>
    <dataValidation type="decimal" allowBlank="1" showInputMessage="1" showErrorMessage="1" errorTitle="Invalid Value" error="The only valid values are 0-3. Please enter a valid value." sqref="J22:L32 L4:L14 J16:L19 N16:AB19 N22:AB32 N4:AB14 J5:K14 N34:AB40 J34:L40">
      <formula1>0</formula1>
      <formula2>3</formula2>
    </dataValidation>
  </dataValidations>
  <pageMargins left="0.3" right="0.3" top="1" bottom="1" header="0" footer="0.5"/>
  <pageSetup fitToHeight="0" orientation="landscape" r:id="rId1"/>
  <headerFooter differentFirst="1">
    <oddFooter>&amp;L&amp;P</oddFooter>
  </headerFooter>
  <rowBreaks count="6" manualBreakCount="6">
    <brk id="11" max="5" man="1"/>
    <brk id="14" max="5" man="1"/>
    <brk id="21" max="5" man="1"/>
    <brk id="27" max="5" man="1"/>
    <brk id="31" max="5" man="1"/>
    <brk id="37"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72"/>
  <sheetViews>
    <sheetView zoomScaleNormal="100" zoomScaleSheetLayoutView="100" workbookViewId="0">
      <selection activeCell="J4" sqref="J4"/>
    </sheetView>
  </sheetViews>
  <sheetFormatPr baseColWidth="10" defaultColWidth="8.85546875" defaultRowHeight="12.75" x14ac:dyDescent="0.2"/>
  <cols>
    <col min="1" max="1" width="5.42578125" style="50" customWidth="1"/>
    <col min="2" max="2" width="72.42578125" style="13" customWidth="1"/>
    <col min="3" max="7" width="14.28515625" style="14" customWidth="1"/>
    <col min="8" max="8" width="14.28515625" style="1" customWidth="1"/>
    <col min="9" max="9" width="8.85546875" style="1"/>
    <col min="10" max="28" width="8.85546875" style="20"/>
    <col min="29" max="16384" width="8.85546875" style="1"/>
  </cols>
  <sheetData>
    <row r="1" spans="1:29" ht="15.95" customHeight="1" x14ac:dyDescent="0.2">
      <c r="A1" s="969" t="s">
        <v>696</v>
      </c>
      <c r="B1" s="970"/>
      <c r="C1" s="371"/>
      <c r="D1" s="371"/>
      <c r="E1" s="371"/>
      <c r="F1" s="373"/>
      <c r="G1" s="325" t="s">
        <v>227</v>
      </c>
      <c r="H1" s="325" t="s">
        <v>228</v>
      </c>
      <c r="J1" s="956" t="s">
        <v>231</v>
      </c>
      <c r="K1" s="957"/>
      <c r="L1" s="958"/>
      <c r="N1" s="160" t="s">
        <v>232</v>
      </c>
      <c r="O1" s="69"/>
      <c r="P1" s="69"/>
      <c r="Q1" s="69"/>
      <c r="R1" s="69"/>
      <c r="S1" s="69"/>
      <c r="T1" s="69"/>
      <c r="U1" s="69"/>
      <c r="V1" s="69"/>
      <c r="W1" s="69"/>
      <c r="X1" s="69"/>
      <c r="Y1" s="69"/>
      <c r="Z1" s="69"/>
      <c r="AA1" s="69"/>
      <c r="AB1" s="78"/>
    </row>
    <row r="2" spans="1:29" ht="15.95" customHeight="1" thickBot="1" x14ac:dyDescent="0.25">
      <c r="A2" s="971"/>
      <c r="B2" s="972"/>
      <c r="C2" s="374" t="s">
        <v>764</v>
      </c>
      <c r="D2" s="374" t="s">
        <v>765</v>
      </c>
      <c r="E2" s="374" t="s">
        <v>766</v>
      </c>
      <c r="F2" s="375" t="s">
        <v>767</v>
      </c>
      <c r="G2" s="326" t="s">
        <v>652</v>
      </c>
      <c r="H2" s="326" t="s">
        <v>652</v>
      </c>
      <c r="J2" s="161">
        <v>1</v>
      </c>
      <c r="K2" s="64">
        <v>2</v>
      </c>
      <c r="L2" s="73">
        <v>3</v>
      </c>
      <c r="N2" s="161">
        <v>1</v>
      </c>
      <c r="O2" s="64">
        <v>2</v>
      </c>
      <c r="P2" s="64">
        <v>3</v>
      </c>
      <c r="Q2" s="64">
        <v>4</v>
      </c>
      <c r="R2" s="64">
        <v>5</v>
      </c>
      <c r="S2" s="64">
        <v>6</v>
      </c>
      <c r="T2" s="64">
        <v>7</v>
      </c>
      <c r="U2" s="64">
        <v>8</v>
      </c>
      <c r="V2" s="64">
        <v>9</v>
      </c>
      <c r="W2" s="64">
        <v>10</v>
      </c>
      <c r="X2" s="64">
        <v>11</v>
      </c>
      <c r="Y2" s="64">
        <v>12</v>
      </c>
      <c r="Z2" s="64">
        <v>13</v>
      </c>
      <c r="AA2" s="64">
        <v>14</v>
      </c>
      <c r="AB2" s="73">
        <v>15</v>
      </c>
    </row>
    <row r="3" spans="1:29" s="2" customFormat="1" ht="19.5" customHeight="1" thickBot="1" x14ac:dyDescent="0.25">
      <c r="A3" s="945" t="s">
        <v>504</v>
      </c>
      <c r="B3" s="946"/>
      <c r="C3" s="125"/>
      <c r="D3" s="125"/>
      <c r="E3" s="125"/>
      <c r="F3" s="126"/>
      <c r="G3" s="127"/>
      <c r="H3" s="126"/>
      <c r="J3" s="162"/>
      <c r="K3" s="163"/>
      <c r="L3" s="164"/>
      <c r="M3" s="165"/>
      <c r="N3" s="162"/>
      <c r="O3" s="163"/>
      <c r="P3" s="163"/>
      <c r="Q3" s="163"/>
      <c r="R3" s="163"/>
      <c r="S3" s="163"/>
      <c r="T3" s="163"/>
      <c r="U3" s="163"/>
      <c r="V3" s="163"/>
      <c r="W3" s="163"/>
      <c r="X3" s="163"/>
      <c r="Y3" s="163"/>
      <c r="Z3" s="163"/>
      <c r="AA3" s="163"/>
      <c r="AB3" s="164"/>
    </row>
    <row r="4" spans="1:29" s="6" customFormat="1" ht="135" customHeight="1" x14ac:dyDescent="0.2">
      <c r="A4" s="792" t="s">
        <v>613</v>
      </c>
      <c r="B4" s="851" t="s">
        <v>1200</v>
      </c>
      <c r="C4" s="794" t="s">
        <v>817</v>
      </c>
      <c r="D4" s="794" t="s">
        <v>818</v>
      </c>
      <c r="E4" s="794" t="s">
        <v>819</v>
      </c>
      <c r="F4" s="795" t="s">
        <v>820</v>
      </c>
      <c r="G4" s="849" t="str">
        <f>IF((COUNT(J4:L4)&gt;0),AVERAGE(J4:L4),"")</f>
        <v/>
      </c>
      <c r="H4" s="850" t="str">
        <f>IF((COUNT(N4:AB4)&gt;0),AVERAGE(N4:AB4),"")</f>
        <v/>
      </c>
      <c r="I4" s="1"/>
      <c r="J4" s="804"/>
      <c r="K4" s="805"/>
      <c r="L4" s="806"/>
      <c r="M4" s="20"/>
      <c r="N4" s="804"/>
      <c r="O4" s="805"/>
      <c r="P4" s="805"/>
      <c r="Q4" s="805"/>
      <c r="R4" s="805"/>
      <c r="S4" s="805"/>
      <c r="T4" s="805"/>
      <c r="U4" s="805"/>
      <c r="V4" s="805"/>
      <c r="W4" s="805"/>
      <c r="X4" s="805"/>
      <c r="Y4" s="805"/>
      <c r="Z4" s="805"/>
      <c r="AA4" s="805"/>
      <c r="AB4" s="806"/>
    </row>
    <row r="5" spans="1:29" ht="63" x14ac:dyDescent="0.2">
      <c r="A5" s="55" t="s">
        <v>614</v>
      </c>
      <c r="B5" s="10" t="s">
        <v>1193</v>
      </c>
      <c r="C5" s="3" t="s">
        <v>1072</v>
      </c>
      <c r="D5" s="3" t="s">
        <v>1073</v>
      </c>
      <c r="E5" s="3" t="s">
        <v>1074</v>
      </c>
      <c r="F5" s="26" t="s">
        <v>1075</v>
      </c>
      <c r="G5" s="120" t="str">
        <f t="shared" ref="G5:G11" si="0">IF((COUNT(J5:L5)&gt;0),AVERAGE(J5:L5),"")</f>
        <v/>
      </c>
      <c r="H5" s="76" t="str">
        <f t="shared" ref="H5:H11" si="1">IF((COUNT(N5:AB5)&gt;0),AVERAGE(N5:AB5),"")</f>
        <v/>
      </c>
      <c r="J5" s="180"/>
      <c r="K5" s="181"/>
      <c r="L5" s="182"/>
      <c r="N5" s="180"/>
      <c r="O5" s="181"/>
      <c r="P5" s="181"/>
      <c r="Q5" s="181"/>
      <c r="R5" s="181"/>
      <c r="S5" s="181"/>
      <c r="T5" s="181"/>
      <c r="U5" s="181"/>
      <c r="V5" s="181"/>
      <c r="W5" s="181"/>
      <c r="X5" s="181"/>
      <c r="Y5" s="181"/>
      <c r="Z5" s="181"/>
      <c r="AA5" s="181"/>
      <c r="AB5" s="182"/>
    </row>
    <row r="6" spans="1:29" ht="158.25" customHeight="1" x14ac:dyDescent="0.2">
      <c r="A6" s="769" t="s">
        <v>615</v>
      </c>
      <c r="B6" s="760" t="s">
        <v>1076</v>
      </c>
      <c r="C6" s="761" t="s">
        <v>1077</v>
      </c>
      <c r="D6" s="761" t="s">
        <v>1078</v>
      </c>
      <c r="E6" s="761" t="s">
        <v>821</v>
      </c>
      <c r="F6" s="762" t="s">
        <v>1085</v>
      </c>
      <c r="G6" s="798" t="str">
        <f t="shared" si="0"/>
        <v/>
      </c>
      <c r="H6" s="799" t="str">
        <f t="shared" si="1"/>
        <v/>
      </c>
      <c r="J6" s="804"/>
      <c r="K6" s="805"/>
      <c r="L6" s="806"/>
      <c r="N6" s="804"/>
      <c r="O6" s="805"/>
      <c r="P6" s="805"/>
      <c r="Q6" s="805"/>
      <c r="R6" s="805"/>
      <c r="S6" s="805"/>
      <c r="T6" s="805"/>
      <c r="U6" s="805"/>
      <c r="V6" s="805"/>
      <c r="W6" s="805"/>
      <c r="X6" s="805"/>
      <c r="Y6" s="805"/>
      <c r="Z6" s="805"/>
      <c r="AA6" s="805"/>
      <c r="AB6" s="806"/>
    </row>
    <row r="7" spans="1:29" ht="130.15" customHeight="1" x14ac:dyDescent="0.2">
      <c r="A7" s="49" t="s">
        <v>616</v>
      </c>
      <c r="B7" s="8" t="s">
        <v>1086</v>
      </c>
      <c r="C7" s="278" t="s">
        <v>1079</v>
      </c>
      <c r="D7" s="278" t="s">
        <v>1194</v>
      </c>
      <c r="E7" s="319" t="s">
        <v>1080</v>
      </c>
      <c r="F7" s="279" t="s">
        <v>1081</v>
      </c>
      <c r="G7" s="120" t="str">
        <f t="shared" si="0"/>
        <v/>
      </c>
      <c r="H7" s="76" t="str">
        <f t="shared" si="1"/>
        <v/>
      </c>
      <c r="J7" s="296"/>
      <c r="K7" s="923"/>
      <c r="L7" s="168"/>
      <c r="N7" s="296"/>
      <c r="O7" s="295"/>
      <c r="P7" s="295"/>
      <c r="Q7" s="295"/>
      <c r="R7" s="167"/>
      <c r="S7" s="167"/>
      <c r="T7" s="167"/>
      <c r="U7" s="167"/>
      <c r="V7" s="167"/>
      <c r="W7" s="167"/>
      <c r="X7" s="167"/>
      <c r="Y7" s="167"/>
      <c r="Z7" s="167"/>
      <c r="AA7" s="167"/>
      <c r="AB7" s="168"/>
    </row>
    <row r="8" spans="1:29" ht="69" customHeight="1" x14ac:dyDescent="0.2">
      <c r="A8" s="784" t="s">
        <v>617</v>
      </c>
      <c r="B8" s="785" t="s">
        <v>799</v>
      </c>
      <c r="C8" s="776" t="s">
        <v>658</v>
      </c>
      <c r="D8" s="776" t="s">
        <v>702</v>
      </c>
      <c r="E8" s="776" t="s">
        <v>703</v>
      </c>
      <c r="F8" s="777" t="s">
        <v>752</v>
      </c>
      <c r="G8" s="798" t="str">
        <f t="shared" si="0"/>
        <v/>
      </c>
      <c r="H8" s="799" t="str">
        <f t="shared" si="1"/>
        <v/>
      </c>
      <c r="J8" s="824"/>
      <c r="K8" s="852"/>
      <c r="L8" s="826"/>
      <c r="N8" s="824"/>
      <c r="O8" s="852"/>
      <c r="P8" s="852"/>
      <c r="Q8" s="852"/>
      <c r="R8" s="801"/>
      <c r="S8" s="801"/>
      <c r="T8" s="801"/>
      <c r="U8" s="801"/>
      <c r="V8" s="801"/>
      <c r="W8" s="801"/>
      <c r="X8" s="801"/>
      <c r="Y8" s="801"/>
      <c r="Z8" s="801"/>
      <c r="AA8" s="801"/>
      <c r="AB8" s="802"/>
    </row>
    <row r="9" spans="1:29" ht="160.5" customHeight="1" x14ac:dyDescent="0.2">
      <c r="A9" s="49" t="s">
        <v>618</v>
      </c>
      <c r="B9" s="8" t="s">
        <v>1087</v>
      </c>
      <c r="C9" s="5" t="s">
        <v>1088</v>
      </c>
      <c r="D9" s="278" t="s">
        <v>1089</v>
      </c>
      <c r="E9" s="24" t="s">
        <v>1090</v>
      </c>
      <c r="F9" s="16" t="s">
        <v>1091</v>
      </c>
      <c r="G9" s="120" t="str">
        <f t="shared" si="0"/>
        <v/>
      </c>
      <c r="H9" s="76" t="str">
        <f t="shared" si="1"/>
        <v/>
      </c>
      <c r="J9" s="166"/>
      <c r="K9" s="167"/>
      <c r="L9" s="168"/>
      <c r="N9" s="166"/>
      <c r="O9" s="167"/>
      <c r="P9" s="167"/>
      <c r="Q9" s="167"/>
      <c r="R9" s="167"/>
      <c r="S9" s="167"/>
      <c r="T9" s="167"/>
      <c r="U9" s="167"/>
      <c r="V9" s="167"/>
      <c r="W9" s="167"/>
      <c r="X9" s="167"/>
      <c r="Y9" s="167"/>
      <c r="Z9" s="167"/>
      <c r="AA9" s="167"/>
      <c r="AB9" s="168"/>
    </row>
    <row r="10" spans="1:29" ht="159" customHeight="1" x14ac:dyDescent="0.2">
      <c r="A10" s="784" t="s">
        <v>619</v>
      </c>
      <c r="B10" s="785" t="s">
        <v>1195</v>
      </c>
      <c r="C10" s="853" t="s">
        <v>1196</v>
      </c>
      <c r="D10" s="853" t="s">
        <v>1197</v>
      </c>
      <c r="E10" s="854" t="s">
        <v>1198</v>
      </c>
      <c r="F10" s="767" t="s">
        <v>1092</v>
      </c>
      <c r="G10" s="798" t="str">
        <f t="shared" si="0"/>
        <v/>
      </c>
      <c r="H10" s="799" t="str">
        <f t="shared" si="1"/>
        <v/>
      </c>
      <c r="J10" s="800"/>
      <c r="K10" s="801"/>
      <c r="L10" s="802"/>
      <c r="N10" s="800"/>
      <c r="O10" s="801"/>
      <c r="P10" s="801"/>
      <c r="Q10" s="801"/>
      <c r="R10" s="801"/>
      <c r="S10" s="801"/>
      <c r="T10" s="801"/>
      <c r="U10" s="801"/>
      <c r="V10" s="801"/>
      <c r="W10" s="801"/>
      <c r="X10" s="801"/>
      <c r="Y10" s="801"/>
      <c r="Z10" s="801"/>
      <c r="AA10" s="801"/>
      <c r="AB10" s="802"/>
    </row>
    <row r="11" spans="1:29" s="6" customFormat="1" ht="184.5" customHeight="1" thickBot="1" x14ac:dyDescent="0.25">
      <c r="A11" s="61" t="s">
        <v>620</v>
      </c>
      <c r="B11" s="8" t="s">
        <v>1128</v>
      </c>
      <c r="C11" s="5" t="s">
        <v>1129</v>
      </c>
      <c r="D11" s="5" t="s">
        <v>1130</v>
      </c>
      <c r="E11" s="278" t="s">
        <v>1131</v>
      </c>
      <c r="F11" s="16" t="s">
        <v>1093</v>
      </c>
      <c r="G11" s="120" t="str">
        <f t="shared" si="0"/>
        <v/>
      </c>
      <c r="H11" s="76" t="str">
        <f t="shared" si="1"/>
        <v/>
      </c>
      <c r="I11" s="1"/>
      <c r="J11" s="166"/>
      <c r="K11" s="167"/>
      <c r="L11" s="168"/>
      <c r="M11" s="20"/>
      <c r="N11" s="166"/>
      <c r="O11" s="167"/>
      <c r="P11" s="167"/>
      <c r="Q11" s="167"/>
      <c r="R11" s="167"/>
      <c r="S11" s="167"/>
      <c r="T11" s="167"/>
      <c r="U11" s="167"/>
      <c r="V11" s="167"/>
      <c r="W11" s="167"/>
      <c r="X11" s="167"/>
      <c r="Y11" s="167"/>
      <c r="Z11" s="167"/>
      <c r="AA11" s="167"/>
      <c r="AB11" s="168"/>
    </row>
    <row r="12" spans="1:29" s="2" customFormat="1" ht="19.5" customHeight="1" thickBot="1" x14ac:dyDescent="0.25">
      <c r="A12" s="945" t="s">
        <v>476</v>
      </c>
      <c r="B12" s="946"/>
      <c r="C12" s="125"/>
      <c r="D12" s="125"/>
      <c r="E12" s="125"/>
      <c r="F12" s="126"/>
      <c r="G12" s="123"/>
      <c r="H12" s="124"/>
      <c r="I12" s="1"/>
      <c r="J12" s="123"/>
      <c r="K12" s="169"/>
      <c r="L12" s="124"/>
      <c r="M12" s="20"/>
      <c r="N12" s="123"/>
      <c r="O12" s="169"/>
      <c r="P12" s="169"/>
      <c r="Q12" s="169"/>
      <c r="R12" s="169"/>
      <c r="S12" s="169"/>
      <c r="T12" s="169"/>
      <c r="U12" s="169"/>
      <c r="V12" s="169"/>
      <c r="W12" s="169"/>
      <c r="X12" s="169"/>
      <c r="Y12" s="169"/>
      <c r="Z12" s="169"/>
      <c r="AA12" s="169"/>
      <c r="AB12" s="124"/>
      <c r="AC12" s="1"/>
    </row>
    <row r="13" spans="1:29" ht="52.5" x14ac:dyDescent="0.2">
      <c r="A13" s="769" t="s">
        <v>621</v>
      </c>
      <c r="B13" s="760" t="s">
        <v>1094</v>
      </c>
      <c r="C13" s="761" t="s">
        <v>1095</v>
      </c>
      <c r="D13" s="761" t="s">
        <v>1096</v>
      </c>
      <c r="E13" s="761" t="s">
        <v>1097</v>
      </c>
      <c r="F13" s="762" t="s">
        <v>1098</v>
      </c>
      <c r="G13" s="798" t="str">
        <f t="shared" ref="G13:G17" si="2">IF((COUNT(J13:L13)&gt;0),AVERAGE(J13:L13),"")</f>
        <v/>
      </c>
      <c r="H13" s="799" t="str">
        <f t="shared" ref="H13:H17" si="3">IF((COUNT(N13:AB13)&gt;0),AVERAGE(N13:AB13),"")</f>
        <v/>
      </c>
      <c r="J13" s="800"/>
      <c r="K13" s="801"/>
      <c r="L13" s="802"/>
      <c r="M13" s="803"/>
      <c r="N13" s="800"/>
      <c r="O13" s="801"/>
      <c r="P13" s="801"/>
      <c r="Q13" s="801"/>
      <c r="R13" s="801"/>
      <c r="S13" s="801"/>
      <c r="T13" s="801"/>
      <c r="U13" s="801"/>
      <c r="V13" s="801"/>
      <c r="W13" s="801"/>
      <c r="X13" s="801"/>
      <c r="Y13" s="801"/>
      <c r="Z13" s="801"/>
      <c r="AA13" s="801"/>
      <c r="AB13" s="802"/>
    </row>
    <row r="14" spans="1:29" ht="63" x14ac:dyDescent="0.2">
      <c r="A14" s="55" t="s">
        <v>622</v>
      </c>
      <c r="B14" s="10" t="s">
        <v>1099</v>
      </c>
      <c r="C14" s="3" t="s">
        <v>1100</v>
      </c>
      <c r="D14" s="3" t="s">
        <v>1101</v>
      </c>
      <c r="E14" s="3" t="s">
        <v>1102</v>
      </c>
      <c r="F14" s="26" t="s">
        <v>1103</v>
      </c>
      <c r="G14" s="120" t="str">
        <f t="shared" si="2"/>
        <v/>
      </c>
      <c r="H14" s="76" t="str">
        <f t="shared" si="3"/>
        <v/>
      </c>
      <c r="J14" s="166"/>
      <c r="K14" s="167"/>
      <c r="L14" s="168"/>
      <c r="N14" s="166"/>
      <c r="O14" s="167"/>
      <c r="P14" s="167"/>
      <c r="Q14" s="167"/>
      <c r="R14" s="167"/>
      <c r="S14" s="167"/>
      <c r="T14" s="167"/>
      <c r="U14" s="167"/>
      <c r="V14" s="167"/>
      <c r="W14" s="167"/>
      <c r="X14" s="167"/>
      <c r="Y14" s="167"/>
      <c r="Z14" s="167"/>
      <c r="AA14" s="167"/>
      <c r="AB14" s="168"/>
    </row>
    <row r="15" spans="1:29" s="6" customFormat="1" ht="103.9" customHeight="1" x14ac:dyDescent="0.2">
      <c r="A15" s="774" t="s">
        <v>623</v>
      </c>
      <c r="B15" s="775" t="s">
        <v>253</v>
      </c>
      <c r="C15" s="776" t="s">
        <v>484</v>
      </c>
      <c r="D15" s="776" t="s">
        <v>211</v>
      </c>
      <c r="E15" s="776" t="s">
        <v>802</v>
      </c>
      <c r="F15" s="777" t="s">
        <v>482</v>
      </c>
      <c r="G15" s="798" t="str">
        <f t="shared" si="2"/>
        <v/>
      </c>
      <c r="H15" s="799" t="str">
        <f t="shared" si="3"/>
        <v/>
      </c>
      <c r="I15" s="1"/>
      <c r="J15" s="800"/>
      <c r="K15" s="801"/>
      <c r="L15" s="802"/>
      <c r="M15" s="20"/>
      <c r="N15" s="800"/>
      <c r="O15" s="801"/>
      <c r="P15" s="801"/>
      <c r="Q15" s="801"/>
      <c r="R15" s="801"/>
      <c r="S15" s="801"/>
      <c r="T15" s="801"/>
      <c r="U15" s="801"/>
      <c r="V15" s="801"/>
      <c r="W15" s="801"/>
      <c r="X15" s="801"/>
      <c r="Y15" s="801"/>
      <c r="Z15" s="801"/>
      <c r="AA15" s="801"/>
      <c r="AB15" s="802"/>
    </row>
    <row r="16" spans="1:29" ht="63" x14ac:dyDescent="0.2">
      <c r="A16" s="49" t="s">
        <v>624</v>
      </c>
      <c r="B16" s="8" t="s">
        <v>1082</v>
      </c>
      <c r="C16" s="278" t="s">
        <v>1104</v>
      </c>
      <c r="D16" s="5" t="s">
        <v>1083</v>
      </c>
      <c r="E16" s="5" t="s">
        <v>1105</v>
      </c>
      <c r="F16" s="16" t="s">
        <v>1106</v>
      </c>
      <c r="G16" s="120" t="str">
        <f t="shared" si="2"/>
        <v/>
      </c>
      <c r="H16" s="76" t="str">
        <f t="shared" si="3"/>
        <v/>
      </c>
      <c r="J16" s="166"/>
      <c r="K16" s="167"/>
      <c r="L16" s="168"/>
      <c r="N16" s="166"/>
      <c r="O16" s="167"/>
      <c r="P16" s="167"/>
      <c r="Q16" s="167"/>
      <c r="R16" s="167"/>
      <c r="S16" s="167"/>
      <c r="T16" s="167"/>
      <c r="U16" s="167"/>
      <c r="V16" s="167"/>
      <c r="W16" s="167"/>
      <c r="X16" s="167"/>
      <c r="Y16" s="167"/>
      <c r="Z16" s="167"/>
      <c r="AA16" s="167"/>
      <c r="AB16" s="168"/>
    </row>
    <row r="17" spans="1:29" ht="74.25" thickBot="1" x14ac:dyDescent="0.25">
      <c r="A17" s="784" t="s">
        <v>625</v>
      </c>
      <c r="B17" s="785" t="s">
        <v>1125</v>
      </c>
      <c r="C17" s="776" t="s">
        <v>1126</v>
      </c>
      <c r="D17" s="776" t="s">
        <v>1127</v>
      </c>
      <c r="E17" s="776" t="s">
        <v>1107</v>
      </c>
      <c r="F17" s="777" t="s">
        <v>1108</v>
      </c>
      <c r="G17" s="798" t="str">
        <f t="shared" si="2"/>
        <v/>
      </c>
      <c r="H17" s="799" t="str">
        <f t="shared" si="3"/>
        <v/>
      </c>
      <c r="I17" s="68"/>
      <c r="J17" s="800"/>
      <c r="K17" s="801"/>
      <c r="L17" s="802"/>
      <c r="M17" s="406"/>
      <c r="N17" s="800"/>
      <c r="O17" s="801"/>
      <c r="P17" s="801"/>
      <c r="Q17" s="801"/>
      <c r="R17" s="801"/>
      <c r="S17" s="801"/>
      <c r="T17" s="801"/>
      <c r="U17" s="801"/>
      <c r="V17" s="801"/>
      <c r="W17" s="801"/>
      <c r="X17" s="801"/>
      <c r="Y17" s="801"/>
      <c r="Z17" s="801"/>
      <c r="AA17" s="801"/>
      <c r="AB17" s="802"/>
    </row>
    <row r="18" spans="1:29" s="2" customFormat="1" ht="19.5" customHeight="1" thickBot="1" x14ac:dyDescent="0.25">
      <c r="A18" s="945" t="s">
        <v>751</v>
      </c>
      <c r="B18" s="946"/>
      <c r="C18" s="125"/>
      <c r="D18" s="125"/>
      <c r="E18" s="125"/>
      <c r="F18" s="126"/>
      <c r="G18" s="123"/>
      <c r="H18" s="124"/>
      <c r="I18" s="1"/>
      <c r="J18" s="123"/>
      <c r="K18" s="169"/>
      <c r="L18" s="124"/>
      <c r="M18" s="20"/>
      <c r="N18" s="123"/>
      <c r="O18" s="169"/>
      <c r="P18" s="169"/>
      <c r="Q18" s="169"/>
      <c r="R18" s="169"/>
      <c r="S18" s="169"/>
      <c r="T18" s="169"/>
      <c r="U18" s="169"/>
      <c r="V18" s="169"/>
      <c r="W18" s="169"/>
      <c r="X18" s="169"/>
      <c r="Y18" s="169"/>
      <c r="Z18" s="169"/>
      <c r="AA18" s="169"/>
      <c r="AB18" s="124"/>
      <c r="AC18" s="1"/>
    </row>
    <row r="19" spans="1:29" ht="76.5" customHeight="1" x14ac:dyDescent="0.2">
      <c r="A19" s="55" t="s">
        <v>626</v>
      </c>
      <c r="B19" s="10" t="s">
        <v>1132</v>
      </c>
      <c r="C19" s="3" t="s">
        <v>704</v>
      </c>
      <c r="D19" s="3" t="s">
        <v>707</v>
      </c>
      <c r="E19" s="3" t="s">
        <v>492</v>
      </c>
      <c r="F19" s="26" t="s">
        <v>706</v>
      </c>
      <c r="G19" s="120" t="str">
        <f t="shared" ref="G19:G22" si="4">IF((COUNT(J19:L19)&gt;0),AVERAGE(J19:L19),"")</f>
        <v/>
      </c>
      <c r="H19" s="76" t="str">
        <f t="shared" ref="H19:H22" si="5">IF((COUNT(N19:AB19)&gt;0),AVERAGE(N19:AB19),"")</f>
        <v/>
      </c>
      <c r="J19" s="166"/>
      <c r="K19" s="167"/>
      <c r="L19" s="168"/>
      <c r="N19" s="166"/>
      <c r="O19" s="167"/>
      <c r="P19" s="167"/>
      <c r="Q19" s="167"/>
      <c r="R19" s="167"/>
      <c r="S19" s="167"/>
      <c r="T19" s="167"/>
      <c r="U19" s="167"/>
      <c r="V19" s="167"/>
      <c r="W19" s="167"/>
      <c r="X19" s="167"/>
      <c r="Y19" s="167"/>
      <c r="Z19" s="167"/>
      <c r="AA19" s="167"/>
      <c r="AB19" s="168"/>
    </row>
    <row r="20" spans="1:29" ht="79.900000000000006" customHeight="1" x14ac:dyDescent="0.2">
      <c r="A20" s="769" t="s">
        <v>627</v>
      </c>
      <c r="B20" s="760" t="s">
        <v>148</v>
      </c>
      <c r="C20" s="761" t="s">
        <v>147</v>
      </c>
      <c r="D20" s="761" t="s">
        <v>176</v>
      </c>
      <c r="E20" s="761" t="s">
        <v>175</v>
      </c>
      <c r="F20" s="762" t="s">
        <v>659</v>
      </c>
      <c r="G20" s="798" t="str">
        <f t="shared" si="4"/>
        <v/>
      </c>
      <c r="H20" s="799" t="str">
        <f t="shared" si="5"/>
        <v/>
      </c>
      <c r="J20" s="800"/>
      <c r="K20" s="801"/>
      <c r="L20" s="802"/>
      <c r="N20" s="800"/>
      <c r="O20" s="801"/>
      <c r="P20" s="801"/>
      <c r="Q20" s="801"/>
      <c r="R20" s="801"/>
      <c r="S20" s="801"/>
      <c r="T20" s="801"/>
      <c r="U20" s="801"/>
      <c r="V20" s="801"/>
      <c r="W20" s="801"/>
      <c r="X20" s="801"/>
      <c r="Y20" s="801"/>
      <c r="Z20" s="801"/>
      <c r="AA20" s="801"/>
      <c r="AB20" s="802"/>
    </row>
    <row r="21" spans="1:29" ht="82.9" customHeight="1" x14ac:dyDescent="0.2">
      <c r="A21" s="49" t="s">
        <v>628</v>
      </c>
      <c r="B21" s="8" t="s">
        <v>345</v>
      </c>
      <c r="C21" s="5" t="s">
        <v>783</v>
      </c>
      <c r="D21" s="5" t="s">
        <v>794</v>
      </c>
      <c r="E21" s="5" t="s">
        <v>1084</v>
      </c>
      <c r="F21" s="16" t="s">
        <v>784</v>
      </c>
      <c r="G21" s="120" t="str">
        <f t="shared" si="4"/>
        <v/>
      </c>
      <c r="H21" s="76" t="str">
        <f t="shared" si="5"/>
        <v/>
      </c>
      <c r="J21" s="166"/>
      <c r="K21" s="167"/>
      <c r="L21" s="168"/>
      <c r="N21" s="166"/>
      <c r="O21" s="167"/>
      <c r="P21" s="167"/>
      <c r="Q21" s="167"/>
      <c r="R21" s="167"/>
      <c r="S21" s="167"/>
      <c r="T21" s="167"/>
      <c r="U21" s="167"/>
      <c r="V21" s="167"/>
      <c r="W21" s="167"/>
      <c r="X21" s="167"/>
      <c r="Y21" s="167"/>
      <c r="Z21" s="167"/>
      <c r="AA21" s="167"/>
      <c r="AB21" s="168"/>
    </row>
    <row r="22" spans="1:29" s="6" customFormat="1" ht="106.9" customHeight="1" thickBot="1" x14ac:dyDescent="0.25">
      <c r="A22" s="784" t="s">
        <v>629</v>
      </c>
      <c r="B22" s="785" t="s">
        <v>1109</v>
      </c>
      <c r="C22" s="776" t="s">
        <v>1110</v>
      </c>
      <c r="D22" s="776" t="s">
        <v>1111</v>
      </c>
      <c r="E22" s="776" t="s">
        <v>1112</v>
      </c>
      <c r="F22" s="777" t="s">
        <v>483</v>
      </c>
      <c r="G22" s="798" t="str">
        <f t="shared" si="4"/>
        <v/>
      </c>
      <c r="H22" s="799" t="str">
        <f t="shared" si="5"/>
        <v/>
      </c>
      <c r="I22" s="1"/>
      <c r="J22" s="800"/>
      <c r="K22" s="801"/>
      <c r="L22" s="802"/>
      <c r="M22" s="20"/>
      <c r="N22" s="800"/>
      <c r="O22" s="801"/>
      <c r="P22" s="801"/>
      <c r="Q22" s="801"/>
      <c r="R22" s="801"/>
      <c r="S22" s="801"/>
      <c r="T22" s="801"/>
      <c r="U22" s="801"/>
      <c r="V22" s="801"/>
      <c r="W22" s="801"/>
      <c r="X22" s="801"/>
      <c r="Y22" s="801"/>
      <c r="Z22" s="801"/>
      <c r="AA22" s="801"/>
      <c r="AB22" s="802"/>
    </row>
    <row r="23" spans="1:29" s="2" customFormat="1" ht="19.5" customHeight="1" thickBot="1" x14ac:dyDescent="0.25">
      <c r="A23" s="945" t="s">
        <v>477</v>
      </c>
      <c r="B23" s="946"/>
      <c r="C23" s="125"/>
      <c r="D23" s="125"/>
      <c r="E23" s="125"/>
      <c r="F23" s="126"/>
      <c r="G23" s="123"/>
      <c r="H23" s="124"/>
      <c r="I23" s="1"/>
      <c r="J23" s="123"/>
      <c r="K23" s="169"/>
      <c r="L23" s="124"/>
      <c r="M23" s="20"/>
      <c r="N23" s="123"/>
      <c r="O23" s="169"/>
      <c r="P23" s="169"/>
      <c r="Q23" s="169"/>
      <c r="R23" s="169"/>
      <c r="S23" s="169"/>
      <c r="T23" s="169"/>
      <c r="U23" s="169"/>
      <c r="V23" s="169"/>
      <c r="W23" s="169"/>
      <c r="X23" s="169"/>
      <c r="Y23" s="169"/>
      <c r="Z23" s="169"/>
      <c r="AA23" s="169"/>
      <c r="AB23" s="124"/>
      <c r="AC23" s="1"/>
    </row>
    <row r="24" spans="1:29" ht="57.6" customHeight="1" x14ac:dyDescent="0.2">
      <c r="A24" s="309" t="s">
        <v>327</v>
      </c>
      <c r="B24" s="65" t="s">
        <v>353</v>
      </c>
      <c r="C24" s="3" t="s">
        <v>800</v>
      </c>
      <c r="D24" s="3" t="s">
        <v>354</v>
      </c>
      <c r="E24" s="3" t="s">
        <v>758</v>
      </c>
      <c r="F24" s="26" t="s">
        <v>768</v>
      </c>
      <c r="G24" s="117" t="str">
        <f t="shared" ref="G24:G29" si="6">IF((COUNT(J24:L24)&gt;0),AVERAGE(J24:L24),"")</f>
        <v/>
      </c>
      <c r="H24" s="117" t="str">
        <f t="shared" ref="H24:H29" si="7">IF((COUNT(N24:AB24)&gt;0),AVERAGE(N24:AB24),"")</f>
        <v/>
      </c>
      <c r="J24" s="170"/>
      <c r="K24" s="171"/>
      <c r="L24" s="172"/>
      <c r="N24" s="170"/>
      <c r="O24" s="171"/>
      <c r="P24" s="171"/>
      <c r="Q24" s="171"/>
      <c r="R24" s="171"/>
      <c r="S24" s="171"/>
      <c r="T24" s="171"/>
      <c r="U24" s="171"/>
      <c r="V24" s="171"/>
      <c r="W24" s="171"/>
      <c r="X24" s="171"/>
      <c r="Y24" s="171"/>
      <c r="Z24" s="171"/>
      <c r="AA24" s="171"/>
      <c r="AB24" s="172"/>
    </row>
    <row r="25" spans="1:29" ht="73.5" x14ac:dyDescent="0.2">
      <c r="A25" s="784" t="s">
        <v>328</v>
      </c>
      <c r="B25" s="785" t="s">
        <v>1113</v>
      </c>
      <c r="C25" s="776" t="s">
        <v>1114</v>
      </c>
      <c r="D25" s="776" t="s">
        <v>1115</v>
      </c>
      <c r="E25" s="776" t="s">
        <v>485</v>
      </c>
      <c r="F25" s="777" t="s">
        <v>1116</v>
      </c>
      <c r="G25" s="798" t="str">
        <f t="shared" si="6"/>
        <v/>
      </c>
      <c r="H25" s="798" t="str">
        <f t="shared" si="7"/>
        <v/>
      </c>
      <c r="J25" s="804"/>
      <c r="K25" s="805"/>
      <c r="L25" s="806"/>
      <c r="N25" s="804"/>
      <c r="O25" s="805"/>
      <c r="P25" s="805"/>
      <c r="Q25" s="805"/>
      <c r="R25" s="805"/>
      <c r="S25" s="805"/>
      <c r="T25" s="805"/>
      <c r="U25" s="805"/>
      <c r="V25" s="805"/>
      <c r="W25" s="805"/>
      <c r="X25" s="805"/>
      <c r="Y25" s="805"/>
      <c r="Z25" s="805"/>
      <c r="AA25" s="805"/>
      <c r="AB25" s="806"/>
    </row>
    <row r="26" spans="1:29" ht="42" x14ac:dyDescent="0.2">
      <c r="A26" s="49" t="s">
        <v>329</v>
      </c>
      <c r="B26" s="8" t="s">
        <v>348</v>
      </c>
      <c r="C26" s="5" t="s">
        <v>486</v>
      </c>
      <c r="D26" s="5" t="s">
        <v>708</v>
      </c>
      <c r="E26" s="5" t="s">
        <v>709</v>
      </c>
      <c r="F26" s="16" t="s">
        <v>795</v>
      </c>
      <c r="G26" s="120" t="str">
        <f t="shared" si="6"/>
        <v/>
      </c>
      <c r="H26" s="120" t="str">
        <f t="shared" si="7"/>
        <v/>
      </c>
      <c r="J26" s="166"/>
      <c r="K26" s="167"/>
      <c r="L26" s="168"/>
      <c r="N26" s="166"/>
      <c r="O26" s="167"/>
      <c r="P26" s="167"/>
      <c r="Q26" s="167"/>
      <c r="R26" s="167"/>
      <c r="S26" s="167"/>
      <c r="T26" s="167"/>
      <c r="U26" s="167"/>
      <c r="V26" s="167"/>
      <c r="W26" s="167"/>
      <c r="X26" s="167"/>
      <c r="Y26" s="167"/>
      <c r="Z26" s="167"/>
      <c r="AA26" s="167"/>
      <c r="AB26" s="168"/>
    </row>
    <row r="27" spans="1:29" ht="62.45" customHeight="1" x14ac:dyDescent="0.2">
      <c r="A27" s="784" t="s">
        <v>168</v>
      </c>
      <c r="B27" s="785" t="s">
        <v>209</v>
      </c>
      <c r="C27" s="776" t="s">
        <v>212</v>
      </c>
      <c r="D27" s="776" t="s">
        <v>213</v>
      </c>
      <c r="E27" s="776" t="s">
        <v>210</v>
      </c>
      <c r="F27" s="777" t="s">
        <v>801</v>
      </c>
      <c r="G27" s="798" t="str">
        <f t="shared" si="6"/>
        <v/>
      </c>
      <c r="H27" s="798" t="str">
        <f t="shared" si="7"/>
        <v/>
      </c>
      <c r="J27" s="800"/>
      <c r="K27" s="801"/>
      <c r="L27" s="802"/>
      <c r="N27" s="800"/>
      <c r="O27" s="801"/>
      <c r="P27" s="801"/>
      <c r="Q27" s="801"/>
      <c r="R27" s="801"/>
      <c r="S27" s="801"/>
      <c r="T27" s="801"/>
      <c r="U27" s="801"/>
      <c r="V27" s="801"/>
      <c r="W27" s="801"/>
      <c r="X27" s="801"/>
      <c r="Y27" s="801"/>
      <c r="Z27" s="801"/>
      <c r="AA27" s="801"/>
      <c r="AB27" s="802"/>
    </row>
    <row r="28" spans="1:29" ht="63.6" customHeight="1" x14ac:dyDescent="0.2">
      <c r="A28" s="49" t="s">
        <v>169</v>
      </c>
      <c r="B28" s="8" t="s">
        <v>1133</v>
      </c>
      <c r="C28" s="5" t="s">
        <v>1117</v>
      </c>
      <c r="D28" s="5" t="s">
        <v>1118</v>
      </c>
      <c r="E28" s="5" t="s">
        <v>1119</v>
      </c>
      <c r="F28" s="16" t="s">
        <v>1120</v>
      </c>
      <c r="G28" s="19" t="str">
        <f t="shared" si="6"/>
        <v/>
      </c>
      <c r="H28" s="19" t="str">
        <f t="shared" si="7"/>
        <v/>
      </c>
      <c r="J28" s="166"/>
      <c r="K28" s="167"/>
      <c r="L28" s="168"/>
      <c r="N28" s="166"/>
      <c r="O28" s="167"/>
      <c r="P28" s="167"/>
      <c r="Q28" s="167"/>
      <c r="R28" s="167"/>
      <c r="S28" s="167"/>
      <c r="T28" s="167"/>
      <c r="U28" s="167"/>
      <c r="V28" s="167"/>
      <c r="W28" s="167"/>
      <c r="X28" s="167"/>
      <c r="Y28" s="167"/>
      <c r="Z28" s="167"/>
      <c r="AA28" s="167"/>
      <c r="AB28" s="168"/>
    </row>
    <row r="29" spans="1:29" ht="67.900000000000006" customHeight="1" thickBot="1" x14ac:dyDescent="0.25">
      <c r="A29" s="807" t="s">
        <v>69</v>
      </c>
      <c r="B29" s="808" t="s">
        <v>1134</v>
      </c>
      <c r="C29" s="809" t="s">
        <v>1121</v>
      </c>
      <c r="D29" s="809" t="s">
        <v>1122</v>
      </c>
      <c r="E29" s="809" t="s">
        <v>1123</v>
      </c>
      <c r="F29" s="810" t="s">
        <v>1124</v>
      </c>
      <c r="G29" s="811" t="str">
        <f t="shared" si="6"/>
        <v/>
      </c>
      <c r="H29" s="811" t="str">
        <f t="shared" si="7"/>
        <v/>
      </c>
      <c r="J29" s="812"/>
      <c r="K29" s="813"/>
      <c r="L29" s="814"/>
      <c r="N29" s="812"/>
      <c r="O29" s="813"/>
      <c r="P29" s="813"/>
      <c r="Q29" s="813"/>
      <c r="R29" s="813"/>
      <c r="S29" s="813"/>
      <c r="T29" s="813"/>
      <c r="U29" s="813"/>
      <c r="V29" s="813"/>
      <c r="W29" s="813"/>
      <c r="X29" s="813"/>
      <c r="Y29" s="813"/>
      <c r="Z29" s="813"/>
      <c r="AA29" s="813"/>
      <c r="AB29" s="814"/>
    </row>
    <row r="30" spans="1:29" ht="13.5" thickBot="1" x14ac:dyDescent="0.25">
      <c r="B30" s="17"/>
    </row>
    <row r="31" spans="1:29" ht="20.25" thickBot="1" x14ac:dyDescent="0.25">
      <c r="A31" s="128"/>
      <c r="B31" s="129" t="s">
        <v>696</v>
      </c>
      <c r="C31" s="130" t="s">
        <v>227</v>
      </c>
      <c r="D31" s="130" t="s">
        <v>227</v>
      </c>
      <c r="E31" s="131" t="s">
        <v>227</v>
      </c>
      <c r="F31" s="130" t="s">
        <v>226</v>
      </c>
      <c r="G31" s="130" t="s">
        <v>226</v>
      </c>
      <c r="H31" s="131" t="s">
        <v>226</v>
      </c>
    </row>
    <row r="32" spans="1:29" ht="18" x14ac:dyDescent="0.2">
      <c r="A32" s="140"/>
      <c r="B32" s="141" t="s">
        <v>662</v>
      </c>
      <c r="C32" s="134" t="s">
        <v>224</v>
      </c>
      <c r="D32" s="135" t="s">
        <v>225</v>
      </c>
      <c r="E32" s="136" t="s">
        <v>660</v>
      </c>
      <c r="F32" s="151" t="s">
        <v>224</v>
      </c>
      <c r="G32" s="152" t="s">
        <v>225</v>
      </c>
      <c r="H32" s="153" t="s">
        <v>660</v>
      </c>
    </row>
    <row r="33" spans="1:8" ht="18" x14ac:dyDescent="0.2">
      <c r="A33" s="57"/>
      <c r="B33" s="31" t="str">
        <f>A3</f>
        <v>Human and Physical Capital</v>
      </c>
      <c r="C33" s="34">
        <f>SUM(G4:G11)</f>
        <v>0</v>
      </c>
      <c r="D33" s="521">
        <f>3*COUNT(G4:G11)</f>
        <v>0</v>
      </c>
      <c r="E33" s="35">
        <f>IF(D33=0,0,C33/D33)</f>
        <v>0</v>
      </c>
      <c r="F33" s="34">
        <f>SUM(H4:H11)</f>
        <v>0</v>
      </c>
      <c r="G33" s="561">
        <f>3*COUNT(H4:H11)</f>
        <v>0</v>
      </c>
      <c r="H33" s="560">
        <f>IF(G33=0,0,F33/G33)</f>
        <v>0</v>
      </c>
    </row>
    <row r="34" spans="1:8" ht="36" x14ac:dyDescent="0.2">
      <c r="A34" s="58"/>
      <c r="B34" s="32" t="str">
        <f>A12</f>
        <v>Methodological Soundness and International Standards</v>
      </c>
      <c r="C34" s="34">
        <f>SUM(G13:G17)</f>
        <v>0</v>
      </c>
      <c r="D34" s="521">
        <f>3*COUNT(G13:G17)</f>
        <v>0</v>
      </c>
      <c r="E34" s="35">
        <f t="shared" ref="E34:E36" si="8">IF(D34=0,0,C34/D34)</f>
        <v>0</v>
      </c>
      <c r="F34" s="34">
        <f>SUM(H13:H17)</f>
        <v>0</v>
      </c>
      <c r="G34" s="521">
        <f>3*COUNT(H13:H17)</f>
        <v>0</v>
      </c>
      <c r="H34" s="35">
        <f t="shared" ref="H34:H36" si="9">IF(G34=0,0,F34/G34)</f>
        <v>0</v>
      </c>
    </row>
    <row r="35" spans="1:8" ht="18" x14ac:dyDescent="0.2">
      <c r="A35" s="58"/>
      <c r="B35" s="32" t="str">
        <f>A18</f>
        <v>Quality Assurance</v>
      </c>
      <c r="C35" s="34">
        <f>SUM(G19:G22)</f>
        <v>0</v>
      </c>
      <c r="D35" s="521">
        <f>3*COUNT(G19:G22)</f>
        <v>0</v>
      </c>
      <c r="E35" s="35">
        <f t="shared" si="8"/>
        <v>0</v>
      </c>
      <c r="F35" s="34">
        <f>SUM(H19:H22)</f>
        <v>0</v>
      </c>
      <c r="G35" s="521">
        <f>3*COUNT(H19:H22)</f>
        <v>0</v>
      </c>
      <c r="H35" s="35">
        <f t="shared" si="9"/>
        <v>0</v>
      </c>
    </row>
    <row r="36" spans="1:8" ht="18.75" thickBot="1" x14ac:dyDescent="0.25">
      <c r="A36" s="59"/>
      <c r="B36" s="39" t="str">
        <f>A23</f>
        <v>Written Procedures and Documentation</v>
      </c>
      <c r="C36" s="34">
        <f>SUM(G24:G29)</f>
        <v>0</v>
      </c>
      <c r="D36" s="521">
        <f>3*COUNT(G24:G29)</f>
        <v>0</v>
      </c>
      <c r="E36" s="35">
        <f t="shared" si="8"/>
        <v>0</v>
      </c>
      <c r="F36" s="34">
        <f>SUM(H24:H29)</f>
        <v>0</v>
      </c>
      <c r="G36" s="521">
        <f>3*COUNT(H24:H29)</f>
        <v>0</v>
      </c>
      <c r="H36" s="35">
        <f t="shared" si="9"/>
        <v>0</v>
      </c>
    </row>
    <row r="37" spans="1:8" ht="18.75" thickBot="1" x14ac:dyDescent="0.25">
      <c r="A37" s="532"/>
      <c r="B37" s="559" t="s">
        <v>661</v>
      </c>
      <c r="C37" s="950" t="s">
        <v>230</v>
      </c>
      <c r="D37" s="950"/>
      <c r="E37" s="528">
        <f>0.25*E33+0.25*E34+0.25*E35+0.25*E36</f>
        <v>0</v>
      </c>
      <c r="F37" s="951" t="s">
        <v>229</v>
      </c>
      <c r="G37" s="950"/>
      <c r="H37" s="528">
        <f>0.25*H33+0.25*H34+0.25*H35+0.25*H36</f>
        <v>0</v>
      </c>
    </row>
    <row r="38" spans="1:8" x14ac:dyDescent="0.2">
      <c r="B38" s="17"/>
      <c r="E38" s="867"/>
    </row>
    <row r="39" spans="1:8" x14ac:dyDescent="0.2">
      <c r="B39" s="17"/>
    </row>
    <row r="40" spans="1:8" x14ac:dyDescent="0.2">
      <c r="B40" s="17"/>
    </row>
    <row r="41" spans="1:8" x14ac:dyDescent="0.2">
      <c r="B41" s="17"/>
    </row>
    <row r="42" spans="1:8" x14ac:dyDescent="0.2">
      <c r="B42" s="17"/>
    </row>
    <row r="43" spans="1:8" x14ac:dyDescent="0.2">
      <c r="B43" s="17"/>
    </row>
    <row r="44" spans="1:8" x14ac:dyDescent="0.2">
      <c r="B44" s="17"/>
    </row>
    <row r="45" spans="1:8" x14ac:dyDescent="0.2">
      <c r="B45" s="17"/>
    </row>
    <row r="46" spans="1:8" x14ac:dyDescent="0.2">
      <c r="B46" s="17"/>
    </row>
    <row r="47" spans="1:8" x14ac:dyDescent="0.2">
      <c r="B47" s="17"/>
    </row>
    <row r="48" spans="1:8" x14ac:dyDescent="0.2">
      <c r="B48" s="17"/>
    </row>
    <row r="49" spans="2:2" x14ac:dyDescent="0.2">
      <c r="B49" s="17"/>
    </row>
    <row r="50" spans="2:2" x14ac:dyDescent="0.2">
      <c r="B50" s="17"/>
    </row>
    <row r="51" spans="2:2" x14ac:dyDescent="0.2">
      <c r="B51" s="17"/>
    </row>
    <row r="52" spans="2:2" x14ac:dyDescent="0.2">
      <c r="B52" s="17"/>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row r="63" spans="2:2" x14ac:dyDescent="0.2">
      <c r="B63" s="17"/>
    </row>
    <row r="64" spans="2:2" x14ac:dyDescent="0.2">
      <c r="B64" s="17"/>
    </row>
    <row r="65" spans="2:12" x14ac:dyDescent="0.2">
      <c r="B65" s="17"/>
    </row>
    <row r="66" spans="2:12" x14ac:dyDescent="0.2">
      <c r="B66" s="17"/>
    </row>
    <row r="67" spans="2:12" x14ac:dyDescent="0.2">
      <c r="B67" s="17"/>
      <c r="L67" s="20" t="s">
        <v>673</v>
      </c>
    </row>
    <row r="68" spans="2:12" x14ac:dyDescent="0.2">
      <c r="B68" s="17"/>
    </row>
    <row r="69" spans="2:12" x14ac:dyDescent="0.2">
      <c r="B69" s="17"/>
    </row>
    <row r="70" spans="2:12" x14ac:dyDescent="0.2">
      <c r="B70" s="17"/>
    </row>
    <row r="71" spans="2:12" x14ac:dyDescent="0.2">
      <c r="B71" s="17"/>
    </row>
    <row r="72" spans="2:12" x14ac:dyDescent="0.2">
      <c r="B72" s="17"/>
    </row>
  </sheetData>
  <sheetProtection algorithmName="SHA-512" hashValue="rn08Jg1A1sKSWpkM3HB+y375gFLotJvm7Jw5pYv/JFiQXZDqcUdgnaGkOggEmM22LQGBZXgmDkuSvztU4aLdlg==" saltValue="+luChEeMjX6/Xrhlsvg3pg==" spinCount="100000" sheet="1" selectLockedCells="1"/>
  <customSheetViews>
    <customSheetView guid="{8C16BFE2-F3D8-422B-8AC6-2E1888F815D6}" showRuler="0" topLeftCell="A16">
      <pane xSplit="6" topLeftCell="G1" activePane="topRight" state="frozenSplit"/>
      <selection pane="topRight" activeCell="B19" sqref="B19"/>
      <pageMargins left="0.7" right="0.7" top="0.75" bottom="0.75" header="0.3" footer="0.3"/>
      <headerFooter alignWithMargins="0"/>
    </customSheetView>
  </customSheetViews>
  <mergeCells count="8">
    <mergeCell ref="J1:L1"/>
    <mergeCell ref="C37:D37"/>
    <mergeCell ref="F37:G37"/>
    <mergeCell ref="A3:B3"/>
    <mergeCell ref="A23:B23"/>
    <mergeCell ref="A12:B12"/>
    <mergeCell ref="A18:B18"/>
    <mergeCell ref="A1:B2"/>
  </mergeCells>
  <phoneticPr fontId="0" type="noConversion"/>
  <dataValidations count="2">
    <dataValidation type="whole" allowBlank="1" showInputMessage="1" showErrorMessage="1" sqref="M8 G18 I25 I10 M10 M25 I27 I15 G12 M4:M6 G23 M22 M15 I8 I4:I6 M27 M21 I21 I22">
      <formula1>0</formula1>
      <formula2>3</formula2>
    </dataValidation>
    <dataValidation type="decimal" allowBlank="1" showInputMessage="1" showErrorMessage="1" errorTitle="Invalid Value" error="The only valid values are 0-3. Please enter a valid value." sqref="N4:AB11 N24:AB29 J24:L29 J13:L17 N13:AB17 J4:J11 K4:L6 K8:L11 N19:AB22 J19:L22">
      <formula1>0</formula1>
      <formula2>3</formula2>
    </dataValidation>
  </dataValidations>
  <pageMargins left="0.3" right="0.3" top="1" bottom="1" header="0" footer="0.5"/>
  <pageSetup orientation="landscape" r:id="rId1"/>
  <headerFooter differentFirst="1">
    <oddFooter>&amp;L&amp;P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29</vt:i4>
      </vt:variant>
    </vt:vector>
  </HeadingPairs>
  <TitlesOfParts>
    <vt:vector size="51" baseType="lpstr">
      <vt:lpstr>Cover</vt:lpstr>
      <vt:lpstr>1. Institutional Capacity</vt:lpstr>
      <vt:lpstr>2. Census and Survey P&amp;M</vt:lpstr>
      <vt:lpstr>3. Mapping</vt:lpstr>
      <vt:lpstr>4. Sampling</vt:lpstr>
      <vt:lpstr>5. Quest. Content and Testing</vt:lpstr>
      <vt:lpstr>6. Field Operations</vt:lpstr>
      <vt:lpstr>7. Data Processing</vt:lpstr>
      <vt:lpstr>8. Data Analysis and Evaluation</vt:lpstr>
      <vt:lpstr>9. Data Dissemination</vt:lpstr>
      <vt:lpstr>10. Publicity</vt:lpstr>
      <vt:lpstr>A. Administrative Records</vt:lpstr>
      <vt:lpstr>11. Mobile Data Capture</vt:lpstr>
      <vt:lpstr>Summary of Scores</vt:lpstr>
      <vt:lpstr>Table-ModulesScore</vt:lpstr>
      <vt:lpstr>Chart-ModulesScore</vt:lpstr>
      <vt:lpstr>Chart-InstitutionalCapacity</vt:lpstr>
      <vt:lpstr>GroupCharts-Modules&gt;=2</vt:lpstr>
      <vt:lpstr>IndCharts-Modules&gt;=2</vt:lpstr>
      <vt:lpstr>Chart-SubsectionsScore</vt:lpstr>
      <vt:lpstr>Answer Sheet</vt:lpstr>
      <vt:lpstr>Glossary</vt:lpstr>
      <vt:lpstr>'1. Institutional Capacity'!Área_de_impresión</vt:lpstr>
      <vt:lpstr>'10. Publicity'!Área_de_impresión</vt:lpstr>
      <vt:lpstr>'11. Mobile Data Capture'!Área_de_impresión</vt:lpstr>
      <vt:lpstr>'2. Census and Survey P&amp;M'!Área_de_impresión</vt:lpstr>
      <vt:lpstr>'3. Mapping'!Área_de_impresión</vt:lpstr>
      <vt:lpstr>'4. Sampling'!Área_de_impresión</vt:lpstr>
      <vt:lpstr>'5. Quest. Content and Testing'!Área_de_impresión</vt:lpstr>
      <vt:lpstr>'6. Field Operations'!Área_de_impresión</vt:lpstr>
      <vt:lpstr>'7. Data Processing'!Área_de_impresión</vt:lpstr>
      <vt:lpstr>'8. Data Analysis and Evaluation'!Área_de_impresión</vt:lpstr>
      <vt:lpstr>'9. Data Dissemination'!Área_de_impresión</vt:lpstr>
      <vt:lpstr>'A. Administrative Records'!Área_de_impresión</vt:lpstr>
      <vt:lpstr>'Answer Sheet'!Área_de_impresión</vt:lpstr>
      <vt:lpstr>'Chart-InstitutionalCapacity'!Área_de_impresión</vt:lpstr>
      <vt:lpstr>'Chart-SubsectionsScore'!Área_de_impresión</vt:lpstr>
      <vt:lpstr>Cover!Área_de_impresión</vt:lpstr>
      <vt:lpstr>'GroupCharts-Modules&gt;=2'!Área_de_impresión</vt:lpstr>
      <vt:lpstr>'Summary of Scores'!Área_de_impresión</vt:lpstr>
      <vt:lpstr>'1. Institutional Capacity'!Títulos_a_imprimir</vt:lpstr>
      <vt:lpstr>'10. Publicity'!Títulos_a_imprimir</vt:lpstr>
      <vt:lpstr>'2. Census and Survey P&amp;M'!Títulos_a_imprimir</vt:lpstr>
      <vt:lpstr>'3. Mapping'!Títulos_a_imprimir</vt:lpstr>
      <vt:lpstr>'4. Sampling'!Títulos_a_imprimir</vt:lpstr>
      <vt:lpstr>'5. Quest. Content and Testing'!Títulos_a_imprimir</vt:lpstr>
      <vt:lpstr>'6. Field Operations'!Títulos_a_imprimir</vt:lpstr>
      <vt:lpstr>'7. Data Processing'!Títulos_a_imprimir</vt:lpstr>
      <vt:lpstr>'8. Data Analysis and Evaluation'!Títulos_a_imprimir</vt:lpstr>
      <vt:lpstr>'9. Data Dissemination'!Títulos_a_imprimir</vt:lpstr>
      <vt:lpstr>'A. Administrative Records'!Títulos_a_imprimir</vt:lpstr>
    </vt:vector>
  </TitlesOfParts>
  <Company>US Census Bureau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hatto003</dc:creator>
  <cp:lastModifiedBy>GUTIERREZ ROMERO MARCO ANTONIO</cp:lastModifiedBy>
  <cp:lastPrinted>2017-08-09T18:47:47Z</cp:lastPrinted>
  <dcterms:created xsi:type="dcterms:W3CDTF">2008-10-08T13:10:43Z</dcterms:created>
  <dcterms:modified xsi:type="dcterms:W3CDTF">2017-10-06T14:10:56Z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